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-105" yWindow="-105" windowWidth="23250" windowHeight="12450" tabRatio="886" firstSheet="69" activeTab="69"/>
  </bookViews>
  <sheets>
    <sheet name="canis major" sheetId="1" r:id="rId1"/>
    <sheet name="canis minör" sheetId="2" r:id="rId2"/>
    <sheet name="lepus" sheetId="3" r:id="rId3"/>
    <sheet name="monoceros" sheetId="4" r:id="rId4"/>
    <sheet name="orion" sheetId="5" r:id="rId5"/>
    <sheet name="apus" sheetId="6" r:id="rId6"/>
    <sheet name="chamaeleon" sheetId="7" r:id="rId7"/>
    <sheet name="dorado" sheetId="8" r:id="rId8"/>
    <sheet name="grus" sheetId="9" r:id="rId9"/>
    <sheet name="hydrus" sheetId="10" r:id="rId10"/>
    <sheet name="ındus" sheetId="11" r:id="rId11"/>
    <sheet name="musca" sheetId="12" r:id="rId12"/>
    <sheet name="pavo" sheetId="13" r:id="rId13"/>
    <sheet name="phoneıx" sheetId="14" r:id="rId14"/>
    <sheet name="tucana" sheetId="15" r:id="rId15"/>
    <sheet name="volans" sheetId="16" r:id="rId16"/>
    <sheet name="aquarıus" sheetId="17" r:id="rId17"/>
    <sheet name="arıes" sheetId="18" r:id="rId18"/>
    <sheet name="cancer" sheetId="19" r:id="rId19"/>
    <sheet name="caprıcornus" sheetId="20" r:id="rId20"/>
    <sheet name="gemini" sheetId="21" r:id="rId21"/>
    <sheet name="leo" sheetId="22" r:id="rId22"/>
    <sheet name="libra" sheetId="23" r:id="rId23"/>
    <sheet name="pisces" sheetId="24" r:id="rId24"/>
    <sheet name="sagittarius" sheetId="25" r:id="rId25"/>
    <sheet name="scorpius" sheetId="26" r:id="rId26"/>
    <sheet name="taurus" sheetId="27" r:id="rId27"/>
    <sheet name="virgo" sheetId="28" r:id="rId28"/>
    <sheet name="bootes" sheetId="29" r:id="rId29"/>
    <sheet name="camelopardalis" sheetId="30" r:id="rId30"/>
    <sheet name="canes venatici" sheetId="31" r:id="rId31"/>
    <sheet name="coma berenices" sheetId="32" r:id="rId32"/>
    <sheet name="corona borealis" sheetId="33" r:id="rId33"/>
    <sheet name="draco" sheetId="34" r:id="rId34"/>
    <sheet name="leo minor" sheetId="35" r:id="rId35"/>
    <sheet name="lynx" sheetId="36" r:id="rId36"/>
    <sheet name="ursa major" sheetId="37" r:id="rId37"/>
    <sheet name="ursa minor" sheetId="38" r:id="rId38"/>
    <sheet name="carina" sheetId="39" r:id="rId39"/>
    <sheet name="columba" sheetId="40" r:id="rId40"/>
    <sheet name="delphinus" sheetId="41" r:id="rId41"/>
    <sheet name="equuleus" sheetId="42" r:id="rId42"/>
    <sheet name="eridanus" sheetId="43" r:id="rId43"/>
    <sheet name="Piscis Austrinus" sheetId="44" r:id="rId44"/>
    <sheet name="puppis" sheetId="45" r:id="rId45"/>
    <sheet name="pyxis" sheetId="46" r:id="rId46"/>
    <sheet name="vela" sheetId="47" r:id="rId47"/>
    <sheet name="aquila" sheetId="48" r:id="rId48"/>
    <sheet name="ara" sheetId="49" r:id="rId49"/>
    <sheet name="centaurus" sheetId="50" r:id="rId50"/>
    <sheet name="corona australis" sheetId="51" r:id="rId51"/>
    <sheet name="corvus" sheetId="52" r:id="rId52"/>
    <sheet name="crater" sheetId="53" r:id="rId53"/>
    <sheet name="crux" sheetId="54" r:id="rId54"/>
    <sheet name="cygnus" sheetId="55" r:id="rId55"/>
    <sheet name="hercules" sheetId="56" r:id="rId56"/>
    <sheet name="hydra" sheetId="57" r:id="rId57"/>
    <sheet name="lupus" sheetId="58" r:id="rId58"/>
    <sheet name="lyra" sheetId="59" r:id="rId59"/>
    <sheet name="ophiuchus" sheetId="60" r:id="rId60"/>
    <sheet name="sagitta" sheetId="61" r:id="rId61"/>
    <sheet name="scutum" sheetId="62" r:id="rId62"/>
    <sheet name="serpens" sheetId="63" r:id="rId63"/>
    <sheet name="sextans" sheetId="64" r:id="rId64"/>
    <sheet name="Triangulum Australe" sheetId="65" r:id="rId65"/>
    <sheet name="vulpecula" sheetId="66" r:id="rId66"/>
    <sheet name="Andromeda " sheetId="68" r:id="rId67"/>
    <sheet name="  Auriga" sheetId="67" r:id="rId68"/>
    <sheet name="Cassiopeia" sheetId="69" r:id="rId69"/>
    <sheet name="  Cepheus " sheetId="70" r:id="rId70"/>
    <sheet name="Cetus " sheetId="71" r:id="rId71"/>
    <sheet name="  Lacerta" sheetId="72" r:id="rId72"/>
    <sheet name="Pegasus" sheetId="73" r:id="rId73"/>
    <sheet name="perseus" sheetId="74" r:id="rId74"/>
    <sheet name="triangulum" sheetId="75" r:id="rId75"/>
    <sheet name="antlia" sheetId="76" r:id="rId76"/>
    <sheet name="caelum" sheetId="77" r:id="rId77"/>
    <sheet name="circinus" sheetId="78" r:id="rId78"/>
    <sheet name="fornax" sheetId="79" r:id="rId79"/>
    <sheet name="horologium" sheetId="80" r:id="rId80"/>
    <sheet name="mensa" sheetId="81" r:id="rId81"/>
    <sheet name="microscopium" sheetId="82" r:id="rId82"/>
    <sheet name="norma" sheetId="83" r:id="rId83"/>
    <sheet name="octans" sheetId="84" r:id="rId84"/>
    <sheet name="pictor" sheetId="85" r:id="rId85"/>
    <sheet name="reticulum" sheetId="86" r:id="rId86"/>
    <sheet name="sculptor" sheetId="87" r:id="rId87"/>
    <sheet name="telescopium" sheetId="88" r:id="rId88"/>
  </sheets>
  <calcPr calcId="162913"/>
</workbook>
</file>

<file path=xl/calcChain.xml><?xml version="1.0" encoding="utf-8"?>
<calcChain xmlns="http://schemas.openxmlformats.org/spreadsheetml/2006/main">
  <c r="C9" i="2" l="1"/>
  <c r="B9" i="2"/>
  <c r="D10" i="6"/>
  <c r="C10" i="6"/>
  <c r="C9" i="12"/>
  <c r="B9" i="12"/>
  <c r="C8" i="33" l="1"/>
  <c r="B8" i="33"/>
  <c r="C9" i="41"/>
  <c r="B9" i="41"/>
  <c r="C6" i="42"/>
  <c r="B6" i="42"/>
  <c r="C8" i="46"/>
  <c r="B8" i="46"/>
  <c r="C9" i="47"/>
  <c r="B9" i="47"/>
  <c r="C6" i="51"/>
  <c r="B6" i="51"/>
  <c r="C8" i="52"/>
  <c r="B8" i="52"/>
  <c r="C8" i="54"/>
  <c r="B8" i="54"/>
  <c r="C7" i="61"/>
  <c r="B7" i="61"/>
  <c r="C6" i="62"/>
  <c r="B6" i="62"/>
  <c r="C8" i="72" l="1"/>
  <c r="B8" i="72"/>
  <c r="C9" i="75"/>
  <c r="B9" i="75"/>
  <c r="C9" i="76"/>
  <c r="B9" i="76"/>
  <c r="C7" i="77"/>
  <c r="B7" i="77"/>
  <c r="C6" i="78"/>
  <c r="B6" i="78"/>
  <c r="C8" i="80"/>
  <c r="B8" i="80"/>
  <c r="C10" i="82"/>
  <c r="B10" i="82"/>
  <c r="C9" i="85"/>
  <c r="C9" i="86"/>
  <c r="C7" i="83"/>
  <c r="B7" i="83"/>
  <c r="B9" i="85"/>
  <c r="B9" i="86"/>
  <c r="B9" i="88"/>
  <c r="C9" i="88"/>
</calcChain>
</file>

<file path=xl/sharedStrings.xml><?xml version="1.0" encoding="utf-8"?>
<sst xmlns="http://schemas.openxmlformats.org/spreadsheetml/2006/main" count="3593" uniqueCount="3144">
  <si>
    <t>ADHARA</t>
  </si>
  <si>
    <t>6.00:58.00:37.54</t>
  </si>
  <si>
    <t>-28.00:58.00:19.50</t>
  </si>
  <si>
    <t>DEL CMA</t>
  </si>
  <si>
    <t>7.00:8.00:23.48</t>
  </si>
  <si>
    <t>-26.00:23.00:35.55</t>
  </si>
  <si>
    <t>MIRZAM</t>
  </si>
  <si>
    <t>6.00:22.00:41.96</t>
  </si>
  <si>
    <t>-17.00:57.00:21.37</t>
  </si>
  <si>
    <t>ALUDRA</t>
  </si>
  <si>
    <t>7.00:24.00:5.69</t>
  </si>
  <si>
    <t>-29.00:18.00:11.23</t>
  </si>
  <si>
    <t>FURUD</t>
  </si>
  <si>
    <t>6.00:20.00:18.79</t>
  </si>
  <si>
    <t>-30.00:3.00:48.26</t>
  </si>
  <si>
    <t>OMI2 CMA</t>
  </si>
  <si>
    <t>7.00:3.00:1.46</t>
  </si>
  <si>
    <t>-23.00:49.00:59.96</t>
  </si>
  <si>
    <t>SIG CMA</t>
  </si>
  <si>
    <t>7.00:1.00:43.14</t>
  </si>
  <si>
    <t>-27.00:56.00:5.45</t>
  </si>
  <si>
    <t>KAP CMA</t>
  </si>
  <si>
    <t>6.00:49.00:50.45</t>
  </si>
  <si>
    <t>-32.00:30.00:30.60</t>
  </si>
  <si>
    <t>THE CMA</t>
  </si>
  <si>
    <t>6.00:54.00:11.39</t>
  </si>
  <si>
    <t>-12.00:2.00:19.13</t>
  </si>
  <si>
    <t>GAM CMA</t>
  </si>
  <si>
    <t>7.00:3.00:45.48</t>
  </si>
  <si>
    <t>-15.00:37.00:59.74</t>
  </si>
  <si>
    <t>XI2 CMA</t>
  </si>
  <si>
    <t>6.00:35.00:3.37</t>
  </si>
  <si>
    <t>-22.00:57.00:53.36</t>
  </si>
  <si>
    <t>Common Name</t>
  </si>
  <si>
    <t>or Bayer Number 1</t>
  </si>
  <si>
    <t>RA</t>
  </si>
  <si>
    <t>DEC</t>
  </si>
  <si>
    <t>Magnitude 2</t>
  </si>
  <si>
    <t>PROCYON</t>
  </si>
  <si>
    <t>7.00:39.00:18.11</t>
  </si>
  <si>
    <t>+5.00:13.00:30.06</t>
  </si>
  <si>
    <t>0.38</t>
  </si>
  <si>
    <t>GOMEISA</t>
  </si>
  <si>
    <t>7.00:27.00:9.03</t>
  </si>
  <si>
    <t>+8.00:17.00:21.50</t>
  </si>
  <si>
    <t>6 CMI</t>
  </si>
  <si>
    <t>7.00:29.00:47.78</t>
  </si>
  <si>
    <t>+12.00:0.00:23.64</t>
  </si>
  <si>
    <t>ZET CMI</t>
  </si>
  <si>
    <t>7.00:51.00:41.98</t>
  </si>
  <si>
    <t>+1.00:46.00:0.66</t>
  </si>
  <si>
    <t>11 CMI</t>
  </si>
  <si>
    <t>7.00:46.00:16.20</t>
  </si>
  <si>
    <t>+10.00:46.00:5.69</t>
  </si>
  <si>
    <t>ARNEB</t>
  </si>
  <si>
    <t>5.00:32.00:43.80</t>
  </si>
  <si>
    <t>-17.00:49.00:20.26</t>
  </si>
  <si>
    <t>NIHAL</t>
  </si>
  <si>
    <t>5.00:28.00:14.72</t>
  </si>
  <si>
    <t>-20.00:45.00:34.09</t>
  </si>
  <si>
    <t>EPS LEP</t>
  </si>
  <si>
    <t>5.00:5.00:27.66</t>
  </si>
  <si>
    <t>-22.00:22.00:15.80</t>
  </si>
  <si>
    <t>MU LEP</t>
  </si>
  <si>
    <t>5.00:12.00:55.88</t>
  </si>
  <si>
    <t>-16.00:12.00:19.97</t>
  </si>
  <si>
    <t>ZET LEP</t>
  </si>
  <si>
    <t>5.00:46.00:57.33</t>
  </si>
  <si>
    <t>-14.00:49.00:19.12</t>
  </si>
  <si>
    <t>GAM LEP</t>
  </si>
  <si>
    <t>5.00:44.00:27.78</t>
  </si>
  <si>
    <t>-22.00:26.00:54.31</t>
  </si>
  <si>
    <t>ETA LEP</t>
  </si>
  <si>
    <t>5.00:56.00:24.28</t>
  </si>
  <si>
    <t>-14.00:10.00:3.87</t>
  </si>
  <si>
    <t>DEL LEP</t>
  </si>
  <si>
    <t>5.00:51.00:19.28</t>
  </si>
  <si>
    <t>-20.00:52.00:44.89</t>
  </si>
  <si>
    <t>LAM LEP</t>
  </si>
  <si>
    <t>5.00:19.00:34.51</t>
  </si>
  <si>
    <t>-13.00:10.00:36.47</t>
  </si>
  <si>
    <t>ALP MON</t>
  </si>
  <si>
    <t>7.00:41.00:14.83</t>
  </si>
  <si>
    <t>-9.00:33.00:4.19</t>
  </si>
  <si>
    <t>DEL MON</t>
  </si>
  <si>
    <t>7.00:11.00:51.85</t>
  </si>
  <si>
    <t>-0.00:29.00:33.99</t>
  </si>
  <si>
    <t>8 MON</t>
  </si>
  <si>
    <t>6.00:23.00:46.08</t>
  </si>
  <si>
    <t>+4.00:35.00:34.24</t>
  </si>
  <si>
    <t>18 MON</t>
  </si>
  <si>
    <t>6.00:47.00:51.64</t>
  </si>
  <si>
    <t>+2.00:24.00:43.65</t>
  </si>
  <si>
    <t>13 MON</t>
  </si>
  <si>
    <t>6.00:32.00:54.23</t>
  </si>
  <si>
    <t>+7.00:19.00:58.58</t>
  </si>
  <si>
    <t>20 MON</t>
  </si>
  <si>
    <t>7.00:10.00:13.67</t>
  </si>
  <si>
    <t>-4.00:14.00:13.72</t>
  </si>
  <si>
    <t>27 MON</t>
  </si>
  <si>
    <t>7.00:59.00:44.14</t>
  </si>
  <si>
    <t>-3.00:40.00:46.68</t>
  </si>
  <si>
    <t>10 MON</t>
  </si>
  <si>
    <t>6.00:27.00:57.56</t>
  </si>
  <si>
    <t>-4.00:45.00:43.70</t>
  </si>
  <si>
    <t>25 MON</t>
  </si>
  <si>
    <t>7.00:37.00:16.68</t>
  </si>
  <si>
    <t>-4.00:6.00:39.64</t>
  </si>
  <si>
    <t>7 MON</t>
  </si>
  <si>
    <t>6.00:19.00:42.79</t>
  </si>
  <si>
    <t>-7.00:49.00:22.57</t>
  </si>
  <si>
    <t>16 MON</t>
  </si>
  <si>
    <t>6.00:46.00:32.41</t>
  </si>
  <si>
    <t>+8.00:35.00:13.64</t>
  </si>
  <si>
    <t>RIGEL</t>
  </si>
  <si>
    <t>5.00:14.00:32.26</t>
  </si>
  <si>
    <t>-8.00:12.00:5.98</t>
  </si>
  <si>
    <t>0.12</t>
  </si>
  <si>
    <t>BETELGEUSE</t>
  </si>
  <si>
    <t>5.00:55.00:10.30</t>
  </si>
  <si>
    <t>+7.00:24.00:25.35</t>
  </si>
  <si>
    <t>0.40</t>
  </si>
  <si>
    <t>BELLATRIX</t>
  </si>
  <si>
    <t>5.00:25.00:7.85</t>
  </si>
  <si>
    <t>+6.00:20.00:58.74</t>
  </si>
  <si>
    <t>ALNILAM</t>
  </si>
  <si>
    <t>5.00:36.00:12.80</t>
  </si>
  <si>
    <t>-1.00:12.00:7.02</t>
  </si>
  <si>
    <t>SAIPH</t>
  </si>
  <si>
    <t>5.00:47.00:45.38</t>
  </si>
  <si>
    <t>-9.00:40.00:10.75</t>
  </si>
  <si>
    <t>MINTAKA</t>
  </si>
  <si>
    <t>5.00:32.00:0.39</t>
  </si>
  <si>
    <t>-0.00:17.00:56.88</t>
  </si>
  <si>
    <t>IOT ORI</t>
  </si>
  <si>
    <t>5.00:35.00:25.97</t>
  </si>
  <si>
    <t>-5.00:54.00:35.61</t>
  </si>
  <si>
    <t>PI3 ORI</t>
  </si>
  <si>
    <t>4.00:49.00:50.41</t>
  </si>
  <si>
    <t>+6.00:57.00:40.54</t>
  </si>
  <si>
    <t>TAU ORI</t>
  </si>
  <si>
    <t>5.00:17.00:36.38</t>
  </si>
  <si>
    <t>-6.00:50.00:39.86</t>
  </si>
  <si>
    <t>PI4 ORI</t>
  </si>
  <si>
    <t>4.00:51.00:12.36</t>
  </si>
  <si>
    <t>+5.00:36.00:18.31</t>
  </si>
  <si>
    <t>PI5 ORI</t>
  </si>
  <si>
    <t>4.00:54.00:15.08</t>
  </si>
  <si>
    <t>+2.00:26.00:26.34</t>
  </si>
  <si>
    <t>PHI1 ORI</t>
  </si>
  <si>
    <t>5.00:34.00:49.23</t>
  </si>
  <si>
    <t>+9.00:29.00:22.35</t>
  </si>
  <si>
    <t>NU ORI</t>
  </si>
  <si>
    <t>6.00:7.00:34.32</t>
  </si>
  <si>
    <t>+14.00:46.00:6.40</t>
  </si>
  <si>
    <t>11 ORI</t>
  </si>
  <si>
    <t>5.00:4.00:34.14</t>
  </si>
  <si>
    <t>+15.00:24.00:14.65</t>
  </si>
  <si>
    <t>22 ORI</t>
  </si>
  <si>
    <t>5.00:21.00:45.74</t>
  </si>
  <si>
    <t>-0.00:22.00:57.07</t>
  </si>
  <si>
    <t>OMI1 ORI</t>
  </si>
  <si>
    <t>4.00:52.00:31.96</t>
  </si>
  <si>
    <t>+14.00:15.00:2.17</t>
  </si>
  <si>
    <t>74 ORI</t>
  </si>
  <si>
    <t>6.00:16.00:26.61</t>
  </si>
  <si>
    <t>+12.00:16.00:19.71</t>
  </si>
  <si>
    <t>60 ORI</t>
  </si>
  <si>
    <t>5.00:58.00:49.57</t>
  </si>
  <si>
    <t>+0.00:33.00:10.66</t>
  </si>
  <si>
    <t>16 ORI</t>
  </si>
  <si>
    <t>5.00:9.00:19.64</t>
  </si>
  <si>
    <t>+9.00:49.00:46.43</t>
  </si>
  <si>
    <t>66 ORI</t>
  </si>
  <si>
    <t>6.00:4.00:58.35</t>
  </si>
  <si>
    <t>+4.00:9.00:31.05</t>
  </si>
  <si>
    <t>ALP APS</t>
  </si>
  <si>
    <t>14.00:47.00:51.63</t>
  </si>
  <si>
    <t>-79.00:2.00:41.15</t>
  </si>
  <si>
    <t>GAM APS</t>
  </si>
  <si>
    <t>16.00:33.00:27.04</t>
  </si>
  <si>
    <t>-78.00:53.00:49.66</t>
  </si>
  <si>
    <t>IOT APS</t>
  </si>
  <si>
    <t>17.00:22.00:5.85</t>
  </si>
  <si>
    <t>-70.00:7.00:23.57</t>
  </si>
  <si>
    <t>THE APS</t>
  </si>
  <si>
    <t>14.00:5.00:19.82</t>
  </si>
  <si>
    <t>-76.00:47.00:48.38</t>
  </si>
  <si>
    <t>KAP1 APS</t>
  </si>
  <si>
    <t>15.00:31.00:30.78</t>
  </si>
  <si>
    <t>-73.00:23.00:22.46</t>
  </si>
  <si>
    <t>GAM CHA</t>
  </si>
  <si>
    <t>10.00:35.00:28.07</t>
  </si>
  <si>
    <t>-78.00:36.00:27.97</t>
  </si>
  <si>
    <t>BET CHA</t>
  </si>
  <si>
    <t>12.00:18.00:20.70</t>
  </si>
  <si>
    <t>-79.00:18.00:43.93</t>
  </si>
  <si>
    <t>THE CHA</t>
  </si>
  <si>
    <t>8.00:20.00:38.51</t>
  </si>
  <si>
    <t>-77.00:29.00:4.11</t>
  </si>
  <si>
    <t>DEL2 CHA</t>
  </si>
  <si>
    <t>10.00:45.00:46.82</t>
  </si>
  <si>
    <t>-80.00:32.00:24.66</t>
  </si>
  <si>
    <t>ETA CHA</t>
  </si>
  <si>
    <t>8.00:41.00:19.53</t>
  </si>
  <si>
    <t>-78.00:57.00:48.23</t>
  </si>
  <si>
    <t>PI CHA</t>
  </si>
  <si>
    <t>11.00:37.00:15.57</t>
  </si>
  <si>
    <t>-75.00:53.00:47.53</t>
  </si>
  <si>
    <t>ALP DOR</t>
  </si>
  <si>
    <t>4.00:33.00:59.78</t>
  </si>
  <si>
    <t>-55.00:2.00:42.21</t>
  </si>
  <si>
    <t>BET DOR</t>
  </si>
  <si>
    <t>5.00:33.00:37.51</t>
  </si>
  <si>
    <t>-62.00:29.00:23.48</t>
  </si>
  <si>
    <t>GAM DOR</t>
  </si>
  <si>
    <t>4.00:16.00:1.60</t>
  </si>
  <si>
    <t>-51.00:29.00:11.93</t>
  </si>
  <si>
    <t>DEL DOR</t>
  </si>
  <si>
    <t>5.00:44.00:46.36</t>
  </si>
  <si>
    <t>-65.00:44.00:7.95</t>
  </si>
  <si>
    <t>ZET DOR</t>
  </si>
  <si>
    <t>5.00:5.00:30.65</t>
  </si>
  <si>
    <t>-57.00:28.00:21.92</t>
  </si>
  <si>
    <t>THE DOR</t>
  </si>
  <si>
    <t>5.00:13.00:45.43</t>
  </si>
  <si>
    <t>-67.00:11.00:7.12</t>
  </si>
  <si>
    <t>NU DOR</t>
  </si>
  <si>
    <t>6.00:8.00:44.24</t>
  </si>
  <si>
    <t>-68.00:50.00:36.40</t>
  </si>
  <si>
    <t>AL NA'IR</t>
  </si>
  <si>
    <t>22.00:8.00:14.00</t>
  </si>
  <si>
    <t>-46.00:57.00:39.59</t>
  </si>
  <si>
    <t>22.00:42.00:40.06</t>
  </si>
  <si>
    <t>-46.00:53.00:4.69</t>
  </si>
  <si>
    <t>GAM GRU</t>
  </si>
  <si>
    <t>21.00:53.00:55.73</t>
  </si>
  <si>
    <t>-37.00:21.00:53.60</t>
  </si>
  <si>
    <t>EPS GRU</t>
  </si>
  <si>
    <t>22.00:48.00:33.30</t>
  </si>
  <si>
    <t>-51.00:19.00:0.74</t>
  </si>
  <si>
    <t>IOT GRU</t>
  </si>
  <si>
    <t>23.00:10.00:21.55</t>
  </si>
  <si>
    <t>-45.00:14.00:48.26</t>
  </si>
  <si>
    <t>DEL1 GRU</t>
  </si>
  <si>
    <t>22.00:29.00:16.18</t>
  </si>
  <si>
    <t>-43.00:29.00:44.13</t>
  </si>
  <si>
    <t>ZET GRU</t>
  </si>
  <si>
    <t>23.00:0.00:52.80</t>
  </si>
  <si>
    <t>-52.00:45.00:14.89</t>
  </si>
  <si>
    <t>LAM GRU</t>
  </si>
  <si>
    <t>22.00:6.00:6.89</t>
  </si>
  <si>
    <t>-39.00:32.00:36.05</t>
  </si>
  <si>
    <t>NU GRU</t>
  </si>
  <si>
    <t>22.00:28.00:39.21</t>
  </si>
  <si>
    <t>-39.00:7.00:54.59</t>
  </si>
  <si>
    <t>OMI GRU</t>
  </si>
  <si>
    <t>23.00:26.00:36.58</t>
  </si>
  <si>
    <t>-52.00:43.00:17.95</t>
  </si>
  <si>
    <t>BET GRU</t>
  </si>
  <si>
    <t>BET HYI</t>
  </si>
  <si>
    <t>0.00:25.00:45.05</t>
  </si>
  <si>
    <t>-77.00:15.00:15.40</t>
  </si>
  <si>
    <t>ALP HYI</t>
  </si>
  <si>
    <t>1.00:58.00:46.20</t>
  </si>
  <si>
    <t>-61.00:34.00:11.43</t>
  </si>
  <si>
    <t>GAM HYI</t>
  </si>
  <si>
    <t>3.00:47.00:14.31</t>
  </si>
  <si>
    <t>-74.00:14.00:20.27</t>
  </si>
  <si>
    <t>DEL HYI</t>
  </si>
  <si>
    <t>2.00:21.00:44.94</t>
  </si>
  <si>
    <t>-68.00:39.00:33.85</t>
  </si>
  <si>
    <t>EPS HYI</t>
  </si>
  <si>
    <t>2.00:39.00:35.36</t>
  </si>
  <si>
    <t>-68.00:16.00:0.99</t>
  </si>
  <si>
    <t>ETA2 HYI</t>
  </si>
  <si>
    <t>1.00:54.00:56.11</t>
  </si>
  <si>
    <t>-67.00:38.00:50.16</t>
  </si>
  <si>
    <t>LAM HYI</t>
  </si>
  <si>
    <t>0.00:48.00:35.39</t>
  </si>
  <si>
    <t>-74.00:55.00:24.25</t>
  </si>
  <si>
    <t>MU HYI</t>
  </si>
  <si>
    <t>2.00:31.00:40.46</t>
  </si>
  <si>
    <t>-79.00:6.00:33.78</t>
  </si>
  <si>
    <t>IOT HYI</t>
  </si>
  <si>
    <t>3.00:15.00:57.61</t>
  </si>
  <si>
    <t>-77.00:23.00:18.48</t>
  </si>
  <si>
    <t>THE HYI</t>
  </si>
  <si>
    <t>3.00:2.00:15.43</t>
  </si>
  <si>
    <t>-71.00:54.00:8.86</t>
  </si>
  <si>
    <t>KAP HYI</t>
  </si>
  <si>
    <t>2.00:22.00:52.28</t>
  </si>
  <si>
    <t>-73.00:38.00:44.92</t>
  </si>
  <si>
    <t>ALP IND</t>
  </si>
  <si>
    <t>20.00:37.00:34.04</t>
  </si>
  <si>
    <t>-47.00:17.00:29.41</t>
  </si>
  <si>
    <t>BET IND</t>
  </si>
  <si>
    <t>20.00:54.00:48.58</t>
  </si>
  <si>
    <t>-58.00:27.00:15.01</t>
  </si>
  <si>
    <t>DEL IND</t>
  </si>
  <si>
    <t>21.00:57.00:55.08</t>
  </si>
  <si>
    <t>-54.00:59.00:33.37</t>
  </si>
  <si>
    <t>ETA IND</t>
  </si>
  <si>
    <t>20.00:44.00:2.34</t>
  </si>
  <si>
    <t>-51.00:55.00:15.78</t>
  </si>
  <si>
    <t>EPS IND</t>
  </si>
  <si>
    <t>22.00:3.00:21.64</t>
  </si>
  <si>
    <t>-56.00:47.00:9.58</t>
  </si>
  <si>
    <t>OMI IND</t>
  </si>
  <si>
    <t>21.00:50.00:47.14</t>
  </si>
  <si>
    <t>-69.00:37.00:46.07</t>
  </si>
  <si>
    <t>RHO IND</t>
  </si>
  <si>
    <t>22.00:54.00:39.43</t>
  </si>
  <si>
    <t>-70.00:4.00:25.46</t>
  </si>
  <si>
    <t>GAM IND</t>
  </si>
  <si>
    <t>21.00:26.00:15.43</t>
  </si>
  <si>
    <t>-54.00:39.00:37.83</t>
  </si>
  <si>
    <t>ALP MUS</t>
  </si>
  <si>
    <t>12.00:37.00:10.95</t>
  </si>
  <si>
    <t>-69.00:8.00:7.96</t>
  </si>
  <si>
    <t>DEL MUS</t>
  </si>
  <si>
    <t>13.00:2.00:16.21</t>
  </si>
  <si>
    <t>-71.00:32.00:55.88</t>
  </si>
  <si>
    <t>LAM MUS</t>
  </si>
  <si>
    <t>11.00:45.00:36.38</t>
  </si>
  <si>
    <t>-66.00:43.00:43.47</t>
  </si>
  <si>
    <t>GAM MUS</t>
  </si>
  <si>
    <t>12.00:32.00:27.96</t>
  </si>
  <si>
    <t>-72.00:7.00:58.64</t>
  </si>
  <si>
    <t>ETA MUS</t>
  </si>
  <si>
    <t>13.00:15.00:14.89</t>
  </si>
  <si>
    <t>-67.00:53.00:40.47</t>
  </si>
  <si>
    <t>PEACOCK</t>
  </si>
  <si>
    <t>20.00:25.00:38.85</t>
  </si>
  <si>
    <t>-56.00:44.00:6.38</t>
  </si>
  <si>
    <t>LAM PAV</t>
  </si>
  <si>
    <t>18.00:52.00:13.00</t>
  </si>
  <si>
    <t>-62.00:11.00:15.36</t>
  </si>
  <si>
    <t>BET PAV</t>
  </si>
  <si>
    <t>20.00:44.00:57.47</t>
  </si>
  <si>
    <t>-66.00:12.00:11.44</t>
  </si>
  <si>
    <t>DEL PAV</t>
  </si>
  <si>
    <t>20.00:8.00:43.58</t>
  </si>
  <si>
    <t>-66.00:10.00:55.45</t>
  </si>
  <si>
    <t>ETA PAV</t>
  </si>
  <si>
    <t>17.00:45.00:43.96</t>
  </si>
  <si>
    <t>-64.00:43.00:25.77</t>
  </si>
  <si>
    <t>EPS PAV</t>
  </si>
  <si>
    <t>20.00:0.00:35.49</t>
  </si>
  <si>
    <t>-72.00:54.00:37.82</t>
  </si>
  <si>
    <t>ZET PAV</t>
  </si>
  <si>
    <t>18.00:43.00:2.09</t>
  </si>
  <si>
    <t>-71.00:25.00:41.23</t>
  </si>
  <si>
    <t>GAM PAV</t>
  </si>
  <si>
    <t>21.00:26.00:26.59</t>
  </si>
  <si>
    <t>-65.00:21.00:58.43</t>
  </si>
  <si>
    <t>XI PAV</t>
  </si>
  <si>
    <t>18.00:23.00:13.60</t>
  </si>
  <si>
    <t>-61.00:29.00:38.09</t>
  </si>
  <si>
    <t>OMI PAV</t>
  </si>
  <si>
    <t>21.00:13.00:20.48</t>
  </si>
  <si>
    <t>-70.00:7.00:34.80</t>
  </si>
  <si>
    <t>ANKAA</t>
  </si>
  <si>
    <t>0.00:26.00:17.03</t>
  </si>
  <si>
    <t>-42.00:18.00:21.81</t>
  </si>
  <si>
    <t>GAM PHE</t>
  </si>
  <si>
    <t>1.00:28.00:21.94</t>
  </si>
  <si>
    <t>-43.00:19.00:5.66</t>
  </si>
  <si>
    <t>EPS PHE</t>
  </si>
  <si>
    <t>0.00:9.00:24.65</t>
  </si>
  <si>
    <t>-45.00:44.00:50.79</t>
  </si>
  <si>
    <t>ETA PHE</t>
  </si>
  <si>
    <t>0.00:43.00:21.22</t>
  </si>
  <si>
    <t>-57.00:27.00:47.05</t>
  </si>
  <si>
    <t>PSI PHE</t>
  </si>
  <si>
    <t>1.00:53.00:38.75</t>
  </si>
  <si>
    <t>-46.00:18.00:9.42</t>
  </si>
  <si>
    <t>OMI PHE</t>
  </si>
  <si>
    <t>0.00:41.00:19.57</t>
  </si>
  <si>
    <t>-46.00:5.00:6.01</t>
  </si>
  <si>
    <t>IOT PHE</t>
  </si>
  <si>
    <t>23.00:35.00:4.56</t>
  </si>
  <si>
    <t>-42.00:36.00:54.40</t>
  </si>
  <si>
    <t>LAM1 PHE</t>
  </si>
  <si>
    <t>0.00:31.00:24.98</t>
  </si>
  <si>
    <t>-48.00:48.00:12.67</t>
  </si>
  <si>
    <t>PI PHE</t>
  </si>
  <si>
    <t>23.00:58.00:55.76</t>
  </si>
  <si>
    <t>-52.00:44.00:44.96</t>
  </si>
  <si>
    <t>ALP TUC</t>
  </si>
  <si>
    <t>22.00:18.00:30.09</t>
  </si>
  <si>
    <t>-60.00:15.00:34.59</t>
  </si>
  <si>
    <t>GAM TUC</t>
  </si>
  <si>
    <t>23.00:17.00:25.76</t>
  </si>
  <si>
    <t>-58.00:14.00:8.62</t>
  </si>
  <si>
    <t>ZET TUC</t>
  </si>
  <si>
    <t>0.00:20.00:4.25</t>
  </si>
  <si>
    <t>-64.00:52.00:29.25</t>
  </si>
  <si>
    <t>EPS TUC</t>
  </si>
  <si>
    <t>23.00:59.00:54.97</t>
  </si>
  <si>
    <t>-65.00:34.00:37.72</t>
  </si>
  <si>
    <t>IOT TUC</t>
  </si>
  <si>
    <t>1.00:7.00:18.65</t>
  </si>
  <si>
    <t>-61.00:46.00:31.04</t>
  </si>
  <si>
    <t>LAM2 TUC</t>
  </si>
  <si>
    <t>0.00:55.00:0.29</t>
  </si>
  <si>
    <t>-69.00:31.00:37.49</t>
  </si>
  <si>
    <t>BET VOL</t>
  </si>
  <si>
    <t>8.00:25.00:44.19</t>
  </si>
  <si>
    <t>-66.00:8.00:13.02</t>
  </si>
  <si>
    <t>GAM2 VOL</t>
  </si>
  <si>
    <t>7.00:8.00:44.87</t>
  </si>
  <si>
    <t>-70.00:29.00:56.34</t>
  </si>
  <si>
    <t>ZET VOL</t>
  </si>
  <si>
    <t>7.00:41.00:49.23</t>
  </si>
  <si>
    <t>-72.00:36.00:21.84</t>
  </si>
  <si>
    <t>DEL VOL</t>
  </si>
  <si>
    <t>7.00:16.00:49.80</t>
  </si>
  <si>
    <t>-67.00:57.00:26.03</t>
  </si>
  <si>
    <t>ALP VOL</t>
  </si>
  <si>
    <t>9.00:2.00:26.80</t>
  </si>
  <si>
    <t>-66.00:23.00:45.99</t>
  </si>
  <si>
    <t>4.00</t>
  </si>
  <si>
    <t>IOT VOL</t>
  </si>
  <si>
    <t>6.00:51.00:26.95</t>
  </si>
  <si>
    <t>-70.00:57.00:48.44</t>
  </si>
  <si>
    <t>SADALSUUD</t>
  </si>
  <si>
    <t>21.00:31.00:33.53</t>
  </si>
  <si>
    <t>-5.00:34.00:16.25</t>
  </si>
  <si>
    <t>SADALMELIK</t>
  </si>
  <si>
    <t>22.00:5.00:47.03</t>
  </si>
  <si>
    <t>-0.00:19.00:11.47</t>
  </si>
  <si>
    <t>SKAT</t>
  </si>
  <si>
    <t>22.00:54.00:39.01</t>
  </si>
  <si>
    <t>-15.00:49.00:14.95</t>
  </si>
  <si>
    <t>88 AQR</t>
  </si>
  <si>
    <t>23.00:9.00:26.80</t>
  </si>
  <si>
    <t>-21.00:10.00:20.63</t>
  </si>
  <si>
    <t>LAM AQR</t>
  </si>
  <si>
    <t>22.00:52.00:36.86</t>
  </si>
  <si>
    <t>-7.00:34.00:46.60</t>
  </si>
  <si>
    <t>ALBALI</t>
  </si>
  <si>
    <t>20.00:47.00:40.55</t>
  </si>
  <si>
    <t>-9.00:29.00:44.74</t>
  </si>
  <si>
    <t>SADACHBIA</t>
  </si>
  <si>
    <t>22.00:21.00:39.37</t>
  </si>
  <si>
    <t>-1.00:23.00:14.44</t>
  </si>
  <si>
    <t>98 AQR</t>
  </si>
  <si>
    <t>23.00:22.00:58.22</t>
  </si>
  <si>
    <t>-20.00:6.00:1.99</t>
  </si>
  <si>
    <t>TAU AQR</t>
  </si>
  <si>
    <t>22.00:49.00:35.50</t>
  </si>
  <si>
    <t>-13.00:35.00:33.45</t>
  </si>
  <si>
    <t>ETA AQR</t>
  </si>
  <si>
    <t>22.00:35.00:21.38</t>
  </si>
  <si>
    <t>-0.00:7.00:3.00</t>
  </si>
  <si>
    <t>ANCHA</t>
  </si>
  <si>
    <t>22.00:16.00:50.04</t>
  </si>
  <si>
    <t>-7.00:46.00:59.91</t>
  </si>
  <si>
    <t>PHI AQR</t>
  </si>
  <si>
    <t>23.00:14.00:19.36</t>
  </si>
  <si>
    <t>-6.00:2.00:56.40</t>
  </si>
  <si>
    <t>PSI1 AQR</t>
  </si>
  <si>
    <t>23.00:15.00:53.50</t>
  </si>
  <si>
    <t>-9.00:5.00:15.85</t>
  </si>
  <si>
    <t>IOT AQR</t>
  </si>
  <si>
    <t>22.00:6.00:26.22</t>
  </si>
  <si>
    <t>-13.00:52.00:10.77</t>
  </si>
  <si>
    <t>3 AQR</t>
  </si>
  <si>
    <t>20.00:47.00:44.24</t>
  </si>
  <si>
    <t>-5.00:1.00:39.75</t>
  </si>
  <si>
    <t>OMG2 AQR</t>
  </si>
  <si>
    <t>23.00:42.00:43.34</t>
  </si>
  <si>
    <t>-14.00:32.00:41.64</t>
  </si>
  <si>
    <t>NU AQR</t>
  </si>
  <si>
    <t>21.00:9.00:35.65</t>
  </si>
  <si>
    <t>-11.00:22.00:18.12</t>
  </si>
  <si>
    <t>PI AQR</t>
  </si>
  <si>
    <t>22.00:25.00:16.62</t>
  </si>
  <si>
    <t>+1.00:22.00:38.51</t>
  </si>
  <si>
    <t>XI AQR</t>
  </si>
  <si>
    <t>21.00:37.00:45.11</t>
  </si>
  <si>
    <t>-7.00:51.00:15.21</t>
  </si>
  <si>
    <t>MU AQR</t>
  </si>
  <si>
    <t>20.00:52.00:39.23</t>
  </si>
  <si>
    <t>-8.00:58.00:59.93</t>
  </si>
  <si>
    <t>SIG AQR</t>
  </si>
  <si>
    <t>22.00:30.00:38.82</t>
  </si>
  <si>
    <t>-10.00:40.00:40.67</t>
  </si>
  <si>
    <t>PSI3 AQR</t>
  </si>
  <si>
    <t>23.00:18.00:57.68</t>
  </si>
  <si>
    <t>-9.00:36.00:38.56</t>
  </si>
  <si>
    <t>KAP AQR</t>
  </si>
  <si>
    <t>22.00:37.00:45.38</t>
  </si>
  <si>
    <t>-4.00:13.00:40.99</t>
  </si>
  <si>
    <t>47 AQR</t>
  </si>
  <si>
    <t>22.00:21.00:35.58</t>
  </si>
  <si>
    <t>-21.00:35.00:53.71</t>
  </si>
  <si>
    <t>UPS AQR</t>
  </si>
  <si>
    <t>22.00:34.00:41.64</t>
  </si>
  <si>
    <t>-20.00:42.00:29.55</t>
  </si>
  <si>
    <t>106 AQR</t>
  </si>
  <si>
    <t>23.00:44.00:12.08</t>
  </si>
  <si>
    <t>-18.00:16.00:36.92</t>
  </si>
  <si>
    <t>68 AQR</t>
  </si>
  <si>
    <t>22.00:47.00:33.13</t>
  </si>
  <si>
    <t>-19.00:36.00:48.12</t>
  </si>
  <si>
    <t>18 AQR</t>
  </si>
  <si>
    <t>21.00:24.00:11.49</t>
  </si>
  <si>
    <t>-12.00:52.00:41.27</t>
  </si>
  <si>
    <t>11 AQR</t>
  </si>
  <si>
    <t>21.00:0.00:33.84</t>
  </si>
  <si>
    <t>-4.00:43.00:48.88</t>
  </si>
  <si>
    <t>HAMAL</t>
  </si>
  <si>
    <t>2.00:7.00:10.40</t>
  </si>
  <si>
    <t>+23.00:27.00:44.66</t>
  </si>
  <si>
    <t>2.00</t>
  </si>
  <si>
    <t>SHERATAN</t>
  </si>
  <si>
    <t>1.00:54.00:38.40</t>
  </si>
  <si>
    <t>+20.00:48.00:28.82</t>
  </si>
  <si>
    <t>41 ARI</t>
  </si>
  <si>
    <t>2.00:49.00:59.02</t>
  </si>
  <si>
    <t>+27.00:15.00:37.81</t>
  </si>
  <si>
    <t>DEL ARI</t>
  </si>
  <si>
    <t>3.00:11.00:37.75</t>
  </si>
  <si>
    <t>+19.00:43.00:36.06</t>
  </si>
  <si>
    <t>35 ARI</t>
  </si>
  <si>
    <t>2.00:43.00:27.11</t>
  </si>
  <si>
    <t>+27.00:42.00:25.68</t>
  </si>
  <si>
    <t>ZET ARI</t>
  </si>
  <si>
    <t>3.00:14.00:54.09</t>
  </si>
  <si>
    <t>+21.00:2.00:40.06</t>
  </si>
  <si>
    <t>TAU ARI</t>
  </si>
  <si>
    <t>3.00:21.00:13.62</t>
  </si>
  <si>
    <t>+21.00:8.00:49.39</t>
  </si>
  <si>
    <t>NU ARI</t>
  </si>
  <si>
    <t>2.00:38.00:48.98</t>
  </si>
  <si>
    <t>+21.00:57.00:40.99</t>
  </si>
  <si>
    <t>SIG ARI</t>
  </si>
  <si>
    <t>2.00:51.00:29.58</t>
  </si>
  <si>
    <t>+15.00:4.00:55.36</t>
  </si>
  <si>
    <t>21 ARI</t>
  </si>
  <si>
    <t>2.00:15.00:42.77</t>
  </si>
  <si>
    <t>+25.00:2.00:35.01</t>
  </si>
  <si>
    <t>THE ARI</t>
  </si>
  <si>
    <t>2.00:18.00:7.53</t>
  </si>
  <si>
    <t>+19.00:54.00:4.07</t>
  </si>
  <si>
    <t>15 ARI</t>
  </si>
  <si>
    <t>2.00:10.00:37.59</t>
  </si>
  <si>
    <t>+19.00:30.00:1.19</t>
  </si>
  <si>
    <t>19 ARI</t>
  </si>
  <si>
    <t>2.00:13.00:3.30</t>
  </si>
  <si>
    <t>+15.00:16.00:47.39</t>
  </si>
  <si>
    <t>55 ARI</t>
  </si>
  <si>
    <t>3.00:9.00:36.73</t>
  </si>
  <si>
    <t>+29.00:4.00:37.48</t>
  </si>
  <si>
    <t>47 ARI</t>
  </si>
  <si>
    <t>2.00:58.00:5.21</t>
  </si>
  <si>
    <t>+20.00:40.00:7.49</t>
  </si>
  <si>
    <t>4 ARI</t>
  </si>
  <si>
    <t>1.00:48.00:10.92</t>
  </si>
  <si>
    <t>+16.00:57.00:19.90</t>
  </si>
  <si>
    <t>27 ARI</t>
  </si>
  <si>
    <t>2.00:30.00:54.39</t>
  </si>
  <si>
    <t>+17.00:42.00:13.80</t>
  </si>
  <si>
    <t>BET CNC</t>
  </si>
  <si>
    <t>8.00:16.00:30.92</t>
  </si>
  <si>
    <t>+9.00:11.00:7.90</t>
  </si>
  <si>
    <t>ASELLUS AUSTRALIS</t>
  </si>
  <si>
    <t>8.00:44.00:41.09</t>
  </si>
  <si>
    <t>+18.00:9.00:15.45</t>
  </si>
  <si>
    <t>IOT CNC</t>
  </si>
  <si>
    <t>8.00:46.00:41.81</t>
  </si>
  <si>
    <t>+28.00:45.00:35.68</t>
  </si>
  <si>
    <t>ACUBENS</t>
  </si>
  <si>
    <t>8.00:58.00:29.22</t>
  </si>
  <si>
    <t>+11.00:51.00:27.79</t>
  </si>
  <si>
    <t>ASELLUS BOREALIS</t>
  </si>
  <si>
    <t>8.00:43.00:17.14</t>
  </si>
  <si>
    <t>+21.00:28.00:6.52</t>
  </si>
  <si>
    <t>CHI CNC</t>
  </si>
  <si>
    <t>8.00:20.00:3.85</t>
  </si>
  <si>
    <t>+27.00:13.00:3.64</t>
  </si>
  <si>
    <t>XI CNC</t>
  </si>
  <si>
    <t>9.00:9.00:21.53</t>
  </si>
  <si>
    <t>+22.00:2.00:43.56</t>
  </si>
  <si>
    <t>SIG3 CNC</t>
  </si>
  <si>
    <t>8.00:59.00:32.64</t>
  </si>
  <si>
    <t>+32.00:25.00:6.74</t>
  </si>
  <si>
    <t>KAP CNC</t>
  </si>
  <si>
    <t>9.00:7.00:44.81</t>
  </si>
  <si>
    <t>+10.00:40.00:5.44</t>
  </si>
  <si>
    <t>ETA CNC</t>
  </si>
  <si>
    <t>8.00:32.00:42.48</t>
  </si>
  <si>
    <t>+20.00:26.00:28.15</t>
  </si>
  <si>
    <t>1 CNC</t>
  </si>
  <si>
    <t>7.00:56.00:59.44</t>
  </si>
  <si>
    <t>+15.00:47.00:24.89</t>
  </si>
  <si>
    <t>OMG CNC</t>
  </si>
  <si>
    <t>8.00:0.00:55.86</t>
  </si>
  <si>
    <t>+25.00:23.00:34.08</t>
  </si>
  <si>
    <t>20 CNC</t>
  </si>
  <si>
    <t>8.00:23.00:21.82</t>
  </si>
  <si>
    <t>+18.00:19.00:55.97</t>
  </si>
  <si>
    <t>29 CNC</t>
  </si>
  <si>
    <t>8.00:28.00:37.33</t>
  </si>
  <si>
    <t>+14.00:12.00:38.91</t>
  </si>
  <si>
    <t>DENEB ALGEDI</t>
  </si>
  <si>
    <t>21.00:47.00:2.44</t>
  </si>
  <si>
    <t>-16.00:7.00:38.27</t>
  </si>
  <si>
    <t>DABIH</t>
  </si>
  <si>
    <t>20.00:21.00:0.67</t>
  </si>
  <si>
    <t>-14.00:46.00:52.99</t>
  </si>
  <si>
    <t>ALGEDI</t>
  </si>
  <si>
    <t>20.00:18.00:3.26</t>
  </si>
  <si>
    <t>-12.00:32.00:41.43</t>
  </si>
  <si>
    <t>NASHIRA</t>
  </si>
  <si>
    <t>21.00:40.00:5.45</t>
  </si>
  <si>
    <t>-16.00:39.00:44.40</t>
  </si>
  <si>
    <t>ZET CAP</t>
  </si>
  <si>
    <t>21.00:26.00:40.03</t>
  </si>
  <si>
    <t>-22.00:24.00:40.81</t>
  </si>
  <si>
    <t>THE CAP</t>
  </si>
  <si>
    <t>21.00:5.00:56.83</t>
  </si>
  <si>
    <t>-17.00:13.00:58.22</t>
  </si>
  <si>
    <t>OMG CAP</t>
  </si>
  <si>
    <t>20.00:51.00:49.30</t>
  </si>
  <si>
    <t>-26.00:55.00:8.92</t>
  </si>
  <si>
    <t>PSI CAP</t>
  </si>
  <si>
    <t>20.00:46.00:5.74</t>
  </si>
  <si>
    <t>-25.00:16.00:15.28</t>
  </si>
  <si>
    <t>ALP1 CAP</t>
  </si>
  <si>
    <t>20.00:17.00:38.87</t>
  </si>
  <si>
    <t>-12.00:30.00:29.50</t>
  </si>
  <si>
    <t>IOT CAP</t>
  </si>
  <si>
    <t>21.00:22.00:14.80</t>
  </si>
  <si>
    <t>-16.00:50.00:4.48</t>
  </si>
  <si>
    <t>24 CAP</t>
  </si>
  <si>
    <t>21.00:7.00:7.68</t>
  </si>
  <si>
    <t>-25.00:0.00:21.04</t>
  </si>
  <si>
    <t>MU CAP</t>
  </si>
  <si>
    <t>21.00:53.00:17.77</t>
  </si>
  <si>
    <t>-13.00:33.00:6.44</t>
  </si>
  <si>
    <t>UPS CAP</t>
  </si>
  <si>
    <t>20.00:40.00:2.95</t>
  </si>
  <si>
    <t>-18.00:8.00:19.20</t>
  </si>
  <si>
    <t>LAM CAP</t>
  </si>
  <si>
    <t>21.00:46.00:32.10</t>
  </si>
  <si>
    <t>-11.00:21.00:57.37</t>
  </si>
  <si>
    <t>4 CAP</t>
  </si>
  <si>
    <t>20.00:18.00:1.39</t>
  </si>
  <si>
    <t>-21.00:48.00:35.94</t>
  </si>
  <si>
    <t>POLLUX</t>
  </si>
  <si>
    <t>7.00:45.00:18.94</t>
  </si>
  <si>
    <t>+28.00:1.00:34.26</t>
  </si>
  <si>
    <t>ALHENA</t>
  </si>
  <si>
    <t>6.00:37.00:42.72</t>
  </si>
  <si>
    <t>+16.00:23.00:57.43</t>
  </si>
  <si>
    <t>CASTOR</t>
  </si>
  <si>
    <t>7.00:34.00:35.99</t>
  </si>
  <si>
    <t>+31.00:53.00:18.53</t>
  </si>
  <si>
    <t>MU GEM</t>
  </si>
  <si>
    <t>6.00:22.00:57.62</t>
  </si>
  <si>
    <t>+22.00:30.00:48.79</t>
  </si>
  <si>
    <t>MEBSUTA</t>
  </si>
  <si>
    <t>6.00:43.00:55.92</t>
  </si>
  <si>
    <t>+25.00:7.00:51.91</t>
  </si>
  <si>
    <t>XI GEM</t>
  </si>
  <si>
    <t>6.00:45.00:17.36</t>
  </si>
  <si>
    <t>+12.00:53.00:44.02</t>
  </si>
  <si>
    <t>WASAT</t>
  </si>
  <si>
    <t>7.00:20.00:7.36</t>
  </si>
  <si>
    <t>+21.00:58.00:56.29</t>
  </si>
  <si>
    <t>KAP GEM</t>
  </si>
  <si>
    <t>7.00:44.00:26.84</t>
  </si>
  <si>
    <t>+24.00:23.00:52.72</t>
  </si>
  <si>
    <t>LAM GEM</t>
  </si>
  <si>
    <t>7.00:18.00:5.57</t>
  </si>
  <si>
    <t>+16.00:32.00:25.31</t>
  </si>
  <si>
    <t>THE GEM</t>
  </si>
  <si>
    <t>6.00:52.00:47.33</t>
  </si>
  <si>
    <t>+33.00:57.00:40.44</t>
  </si>
  <si>
    <t>ZET GEM</t>
  </si>
  <si>
    <t>7.00:4.00:6.52</t>
  </si>
  <si>
    <t>+20.00:34.00:13.00</t>
  </si>
  <si>
    <t>IOT GEM</t>
  </si>
  <si>
    <t>7.00:25.00:43.59</t>
  </si>
  <si>
    <t>+27.00:47.00:52.98</t>
  </si>
  <si>
    <t>UPS GEM</t>
  </si>
  <si>
    <t>7.00:35.00:55.34</t>
  </si>
  <si>
    <t>+26.00:53.00:44.59</t>
  </si>
  <si>
    <t>NU GEM</t>
  </si>
  <si>
    <t>6.00:28.00:57.78</t>
  </si>
  <si>
    <t>+20.00:12.00:43.56</t>
  </si>
  <si>
    <t>1 GEM</t>
  </si>
  <si>
    <t>6.00:4.00:7.20</t>
  </si>
  <si>
    <t>+23.00:15.00:48.16</t>
  </si>
  <si>
    <t>RHO GEM</t>
  </si>
  <si>
    <t>7.00:29.00:6.70</t>
  </si>
  <si>
    <t>+31.00:47.00:3.87</t>
  </si>
  <si>
    <t>81 GEM</t>
  </si>
  <si>
    <t>7.00:46.00:7.44</t>
  </si>
  <si>
    <t>+18.00:30.00:36.04</t>
  </si>
  <si>
    <t>CHI GEM</t>
  </si>
  <si>
    <t>8.00:3.00:31.07</t>
  </si>
  <si>
    <t>+27.00:47.00:39.43</t>
  </si>
  <si>
    <t>PSI GEM</t>
  </si>
  <si>
    <t>7.00:53.00:29.80</t>
  </si>
  <si>
    <t>+26.00:45.00:56.76</t>
  </si>
  <si>
    <t>BQ GEM</t>
  </si>
  <si>
    <t>7.00:13.00:22.27</t>
  </si>
  <si>
    <t>+16.00:9.00:32.22</t>
  </si>
  <si>
    <t>5.00</t>
  </si>
  <si>
    <t>PI GEM</t>
  </si>
  <si>
    <t>7.00:47.00:30.32</t>
  </si>
  <si>
    <t>+33.00:24.00:56.44</t>
  </si>
  <si>
    <t>OMG GEM</t>
  </si>
  <si>
    <t>7.00:2.00:24.77</t>
  </si>
  <si>
    <t>+24.00:12.00:55.47</t>
  </si>
  <si>
    <t>REGULUS</t>
  </si>
  <si>
    <t>10.00:8.00:22.31</t>
  </si>
  <si>
    <t>+11.00:58.00:1.89</t>
  </si>
  <si>
    <t>DENEBOLA</t>
  </si>
  <si>
    <t>11.00:49.00:3.58</t>
  </si>
  <si>
    <t>+14.00:34.00:19.35</t>
  </si>
  <si>
    <t>ZOSMA</t>
  </si>
  <si>
    <t>11.00:14.00:6.49</t>
  </si>
  <si>
    <t>+20.00:31.00:25.30</t>
  </si>
  <si>
    <t>EPS LEO</t>
  </si>
  <si>
    <t>9.00:45.00:51.07</t>
  </si>
  <si>
    <t>+23.00:46.00:27.21</t>
  </si>
  <si>
    <t>CHERTAN</t>
  </si>
  <si>
    <t>11.00:14.00:14.40</t>
  </si>
  <si>
    <t>+15.00:25.00:46.36</t>
  </si>
  <si>
    <t>ADHAFERA</t>
  </si>
  <si>
    <t>10.00:16.00:41.40</t>
  </si>
  <si>
    <t>+23.00:25.00:2.26</t>
  </si>
  <si>
    <t>OMI LEO</t>
  </si>
  <si>
    <t>9.00:41.00:9.03</t>
  </si>
  <si>
    <t>+9.00:53.00:32.29</t>
  </si>
  <si>
    <t>ETA LEO</t>
  </si>
  <si>
    <t>10.00:7.00:19.95</t>
  </si>
  <si>
    <t>+16.00:45.00:45.54</t>
  </si>
  <si>
    <t>RHO LEO</t>
  </si>
  <si>
    <t>10.00:32.00:48.67</t>
  </si>
  <si>
    <t>+9.00:18.00:23.66</t>
  </si>
  <si>
    <t>RASALAS</t>
  </si>
  <si>
    <t>9.00:52.00:45.81</t>
  </si>
  <si>
    <t>+26.00:0.00:24.92</t>
  </si>
  <si>
    <t>SIG LEO</t>
  </si>
  <si>
    <t>11.00:21.00:8.19</t>
  </si>
  <si>
    <t>+6.00:1.00:45.54</t>
  </si>
  <si>
    <t>UPS LEO</t>
  </si>
  <si>
    <t>11.00:36.00:56.93</t>
  </si>
  <si>
    <t>-0.00:49.00:25.65</t>
  </si>
  <si>
    <t>KAP LEO</t>
  </si>
  <si>
    <t>9.00:24.00:39.25</t>
  </si>
  <si>
    <t>+26.00:10.00:56.29</t>
  </si>
  <si>
    <t>PHI LEO</t>
  </si>
  <si>
    <t>11.00:16.00:39.70</t>
  </si>
  <si>
    <t>-3.00:39.00:5.89</t>
  </si>
  <si>
    <t>93 LEO</t>
  </si>
  <si>
    <t>11.00:47.00:59.12</t>
  </si>
  <si>
    <t>+20.00:13.00:8.12</t>
  </si>
  <si>
    <t>CHI LEO</t>
  </si>
  <si>
    <t>11.00:5.00:1.03</t>
  </si>
  <si>
    <t>+7.00:20.00:9.58</t>
  </si>
  <si>
    <t>PI LEO</t>
  </si>
  <si>
    <t>10.00:0.00:12.81</t>
  </si>
  <si>
    <t>+8.00:2.00:39.11</t>
  </si>
  <si>
    <t>58 LEO</t>
  </si>
  <si>
    <t>11.00:0.00:33.64</t>
  </si>
  <si>
    <t>+3.00:37.00:2.85</t>
  </si>
  <si>
    <t>TAU LEO</t>
  </si>
  <si>
    <t>11.00:27.00:56.24</t>
  </si>
  <si>
    <t>+2.00:51.00:22.35</t>
  </si>
  <si>
    <t>XI LEO</t>
  </si>
  <si>
    <t>9.00:31.00:56.73</t>
  </si>
  <si>
    <t>+11.00:17.00:59.26</t>
  </si>
  <si>
    <t>53 LEO</t>
  </si>
  <si>
    <t>10.00:49.00:15.43</t>
  </si>
  <si>
    <t>+10.00:32.00:42.67</t>
  </si>
  <si>
    <t>PSI LEO</t>
  </si>
  <si>
    <t>9.00:43.00:43.90</t>
  </si>
  <si>
    <t>+14.00:1.00:18.07</t>
  </si>
  <si>
    <t>46 LEO</t>
  </si>
  <si>
    <t>10.00:32.00:11.77</t>
  </si>
  <si>
    <t>+14.00:8.00:14.02</t>
  </si>
  <si>
    <t>51 LEO</t>
  </si>
  <si>
    <t>10.00:46.00:24.54</t>
  </si>
  <si>
    <t>+18.00:53.00:29.49</t>
  </si>
  <si>
    <t>65 LEO</t>
  </si>
  <si>
    <t>11.00:6.00:54.21</t>
  </si>
  <si>
    <t>+1.00:57.00:19.74</t>
  </si>
  <si>
    <t>95 LEO</t>
  </si>
  <si>
    <t>11.00:55.00:40.53</t>
  </si>
  <si>
    <t>+15.00:38.00:48.41</t>
  </si>
  <si>
    <t>15 LEO</t>
  </si>
  <si>
    <t>9.00:43.00:33.25</t>
  </si>
  <si>
    <t>+29.00:58.00:28.12</t>
  </si>
  <si>
    <t>83 LEO</t>
  </si>
  <si>
    <t>11.00:26.00:45.32</t>
  </si>
  <si>
    <t>+3.00:0.00:47.05</t>
  </si>
  <si>
    <t>ZUBENESCHAMALI</t>
  </si>
  <si>
    <t>15.00:17.00:0.42</t>
  </si>
  <si>
    <t>-9.00:22.00:58.54</t>
  </si>
  <si>
    <t>ZUBENELGENUBI</t>
  </si>
  <si>
    <t>14.00:50.00:52.71</t>
  </si>
  <si>
    <t>-16.00:2.00:30.42</t>
  </si>
  <si>
    <t>SIG LIB</t>
  </si>
  <si>
    <t>15.00:4.00:4.21</t>
  </si>
  <si>
    <t>-25.00:16.00:55.12</t>
  </si>
  <si>
    <t>UPS LIB</t>
  </si>
  <si>
    <t>15.00:37.00:1.46</t>
  </si>
  <si>
    <t>-28.00:8.00:6.15</t>
  </si>
  <si>
    <t>GAM LIB</t>
  </si>
  <si>
    <t>15.00:35.00:31.57</t>
  </si>
  <si>
    <t>-14.00:47.00:22.40</t>
  </si>
  <si>
    <t>IOT LIB</t>
  </si>
  <si>
    <t>15.00:12.00:13.28</t>
  </si>
  <si>
    <t>-19.00:47.00:30.26</t>
  </si>
  <si>
    <t>ETA PSC</t>
  </si>
  <si>
    <t>1.00:31.00:29.01</t>
  </si>
  <si>
    <t>+15.00:20.00:44.81</t>
  </si>
  <si>
    <t>GAM PSC</t>
  </si>
  <si>
    <t>23.00:17.00:9.94</t>
  </si>
  <si>
    <t>+3.00:16.00:56.18</t>
  </si>
  <si>
    <t>OMG PSC</t>
  </si>
  <si>
    <t>23.00:59.00:18.70</t>
  </si>
  <si>
    <t>+6.00:51.00:47.82</t>
  </si>
  <si>
    <t>IOT PSC</t>
  </si>
  <si>
    <t>23.00:39.00:57.04</t>
  </si>
  <si>
    <t>+5.00:37.00:34.56</t>
  </si>
  <si>
    <t>OMI PSC</t>
  </si>
  <si>
    <t>1.00:45.00:23.62</t>
  </si>
  <si>
    <t>+9.00:9.00:27.79</t>
  </si>
  <si>
    <t>EPS PSC</t>
  </si>
  <si>
    <t>1.00:2.00:56.61</t>
  </si>
  <si>
    <t>+7.00:53.00:24.31</t>
  </si>
  <si>
    <t>THE PSC</t>
  </si>
  <si>
    <t>23.00:27.00:58.10</t>
  </si>
  <si>
    <t>+6.00:22.00:44.24</t>
  </si>
  <si>
    <t>30 PSC</t>
  </si>
  <si>
    <t>0.00:1.00:57.63</t>
  </si>
  <si>
    <t>-6.00:0.00:50.70</t>
  </si>
  <si>
    <t>DEL PSC</t>
  </si>
  <si>
    <t>0.00:48.00:40.95</t>
  </si>
  <si>
    <t>+7.00:35.00:6.14</t>
  </si>
  <si>
    <t>NU PSC</t>
  </si>
  <si>
    <t>1.00:41.00:25.89</t>
  </si>
  <si>
    <t>+5.00:29.00:15.29</t>
  </si>
  <si>
    <t>LAM PSC</t>
  </si>
  <si>
    <t>23.00:42.00:2.81</t>
  </si>
  <si>
    <t>+1.00:46.00:48.16</t>
  </si>
  <si>
    <t>TAU PSC</t>
  </si>
  <si>
    <t>1.00:11.00:39.62</t>
  </si>
  <si>
    <t>+30.00:5.00:22.70</t>
  </si>
  <si>
    <t>BET PSC</t>
  </si>
  <si>
    <t>23.00:3.00:52.61</t>
  </si>
  <si>
    <t>+3.00:49.00:12.14</t>
  </si>
  <si>
    <t>33 PSC</t>
  </si>
  <si>
    <t>0.00:5.00:20.14</t>
  </si>
  <si>
    <t>-5.00:42.00:27.41</t>
  </si>
  <si>
    <t>XI PSC</t>
  </si>
  <si>
    <t>1.00:53.00:33.34</t>
  </si>
  <si>
    <t>+3.00:11.00:14.98</t>
  </si>
  <si>
    <t>CHI PSC</t>
  </si>
  <si>
    <t>1.00:11.00:27.21</t>
  </si>
  <si>
    <t>+21.00:2.00:4.72</t>
  </si>
  <si>
    <t>UPS PSC</t>
  </si>
  <si>
    <t>1.00:19.00:27.99</t>
  </si>
  <si>
    <t>+27.00:15.00:50.52</t>
  </si>
  <si>
    <t>27 PSC</t>
  </si>
  <si>
    <t>23.00:58.00:40.39</t>
  </si>
  <si>
    <t>-3.00:33.00:21.58</t>
  </si>
  <si>
    <t>KAP PSC</t>
  </si>
  <si>
    <t>23.00:26.00:55.95</t>
  </si>
  <si>
    <t>+1.00:15.00:20.07</t>
  </si>
  <si>
    <t>64 PSC</t>
  </si>
  <si>
    <t>0.00:48.00:58.70</t>
  </si>
  <si>
    <t>+16.00:56.00:26.19</t>
  </si>
  <si>
    <t>89 PSC</t>
  </si>
  <si>
    <t>1.00:17.00:47.95</t>
  </si>
  <si>
    <t>+3.00:36.00:51.89</t>
  </si>
  <si>
    <t>ZET PSC</t>
  </si>
  <si>
    <t>1.00:13.00:43.88</t>
  </si>
  <si>
    <t>+7.00:34.00:31.16</t>
  </si>
  <si>
    <t>41 PSC</t>
  </si>
  <si>
    <t>0.00:20.00:35.86</t>
  </si>
  <si>
    <t>+8.00:11.00:24.86</t>
  </si>
  <si>
    <t>68 PSC</t>
  </si>
  <si>
    <t>0.00:57.00:50.15</t>
  </si>
  <si>
    <t>+28.00:59.00:31.93</t>
  </si>
  <si>
    <t>20 PSC</t>
  </si>
  <si>
    <t>23.00:47.00:56.54</t>
  </si>
  <si>
    <t>-2.00:45.00:41.76</t>
  </si>
  <si>
    <t>94 PSC</t>
  </si>
  <si>
    <t>1.00:26.00:41.67</t>
  </si>
  <si>
    <t>+19.00:14.00:25.36</t>
  </si>
  <si>
    <t>PI PSC</t>
  </si>
  <si>
    <t>1.00:37.00:5.92</t>
  </si>
  <si>
    <t>+12.00:8.00:29.73</t>
  </si>
  <si>
    <t>72 PSC</t>
  </si>
  <si>
    <t>1.00:5.00:5.35</t>
  </si>
  <si>
    <t>+14.00:56.00:46.04</t>
  </si>
  <si>
    <t>44 PSC</t>
  </si>
  <si>
    <t>0.00:25.00:24.21</t>
  </si>
  <si>
    <t>+1.00:56.00:22.71</t>
  </si>
  <si>
    <t>48 PSC</t>
  </si>
  <si>
    <t>0.00:28.00:12.70</t>
  </si>
  <si>
    <t>+16.00:26.00:42.16</t>
  </si>
  <si>
    <t>KAUS AUSTRALIS</t>
  </si>
  <si>
    <t>18.00:24.00:10.32</t>
  </si>
  <si>
    <t>-34.00:23.00:4.73</t>
  </si>
  <si>
    <t>NUNKI</t>
  </si>
  <si>
    <t>18.00:55.00:15.92</t>
  </si>
  <si>
    <t>-26.00:17.00:48.23</t>
  </si>
  <si>
    <t>KAUS MEDIA</t>
  </si>
  <si>
    <t>18.00:20.00:59.65</t>
  </si>
  <si>
    <t>-29.00:49.00:41.33</t>
  </si>
  <si>
    <t>KAUS BOREALIS</t>
  </si>
  <si>
    <t>18.00:27.00:58.24</t>
  </si>
  <si>
    <t>-25.00:25.00:18.15</t>
  </si>
  <si>
    <t>PI SGR</t>
  </si>
  <si>
    <t>19.00:9.00:45.83</t>
  </si>
  <si>
    <t>-21.00:1.00:25.06</t>
  </si>
  <si>
    <t>ALNASL</t>
  </si>
  <si>
    <t>18.00:5.00:48.49</t>
  </si>
  <si>
    <t>-30.00:25.00:26.69</t>
  </si>
  <si>
    <t>ETA SGR</t>
  </si>
  <si>
    <t>18.00:17.00:37.64</t>
  </si>
  <si>
    <t>-36.00:45.00:42.15</t>
  </si>
  <si>
    <t>XI2 SGR</t>
  </si>
  <si>
    <t>18.00:57.00:43.79</t>
  </si>
  <si>
    <t>-21.00:6.00:23.97</t>
  </si>
  <si>
    <t>MU SGR</t>
  </si>
  <si>
    <t>18.00:13.00:45.81</t>
  </si>
  <si>
    <t>-21.00:3.00:31.79</t>
  </si>
  <si>
    <t>RUKBAT</t>
  </si>
  <si>
    <t>19.00:23.00:53.16</t>
  </si>
  <si>
    <t>-40.00:36.00:57.58</t>
  </si>
  <si>
    <t>IOT SGR</t>
  </si>
  <si>
    <t>19.00:55.00:15.69</t>
  </si>
  <si>
    <t>-41.00:52.00:6.05</t>
  </si>
  <si>
    <t>THE1 SGR</t>
  </si>
  <si>
    <t>19.00:59.00:44.18</t>
  </si>
  <si>
    <t>-35.00:16.00:34.74</t>
  </si>
  <si>
    <t>62 SGR</t>
  </si>
  <si>
    <t>20.00:2.00:39.49</t>
  </si>
  <si>
    <t>-27.00:42.00:35.40</t>
  </si>
  <si>
    <t>52 SGR</t>
  </si>
  <si>
    <t>19.00:36.00:42.43</t>
  </si>
  <si>
    <t>-24.00:53.00:0.95</t>
  </si>
  <si>
    <t>UPS SGR</t>
  </si>
  <si>
    <t>19.00:21.00:43.62</t>
  </si>
  <si>
    <t>-15.00:57.00:18.09</t>
  </si>
  <si>
    <t>56 SGR</t>
  </si>
  <si>
    <t>19.00:46.00:21.73</t>
  </si>
  <si>
    <t>-19.00:45.00:40.01</t>
  </si>
  <si>
    <t>43 SGR</t>
  </si>
  <si>
    <t>19.00:17.00:38.07</t>
  </si>
  <si>
    <t>-18.00:57.00:10.72</t>
  </si>
  <si>
    <t>61 SGR</t>
  </si>
  <si>
    <t>19.00:57.00:57.03</t>
  </si>
  <si>
    <t>-15.00:29.00:29.43</t>
  </si>
  <si>
    <t>55 SGR</t>
  </si>
  <si>
    <t>19.00:42.00:31.13</t>
  </si>
  <si>
    <t>-16.00:7.00:26.43</t>
  </si>
  <si>
    <t>54 SGR</t>
  </si>
  <si>
    <t>19.00:40.00:43.38</t>
  </si>
  <si>
    <t>-16.00:17.00:35.66</t>
  </si>
  <si>
    <t>KAP1 SGR</t>
  </si>
  <si>
    <t>20.00:22.00:27.51</t>
  </si>
  <si>
    <t>-42.00:2.00:58.58</t>
  </si>
  <si>
    <t>ANTARES</t>
  </si>
  <si>
    <t>16.00:29.00:24.43</t>
  </si>
  <si>
    <t>-26.00:25.00:55.15</t>
  </si>
  <si>
    <t>0.90</t>
  </si>
  <si>
    <t>SHAULA</t>
  </si>
  <si>
    <t>17.00:33.00:36.53</t>
  </si>
  <si>
    <t>-37.00:6.00:13.72</t>
  </si>
  <si>
    <t>THE SCO</t>
  </si>
  <si>
    <t>17.00:37.00:19.15</t>
  </si>
  <si>
    <t>-42.00:59.00:52.21</t>
  </si>
  <si>
    <t>EPS SCO</t>
  </si>
  <si>
    <t>16.00:50.00:9.82</t>
  </si>
  <si>
    <t>-34.00:17.00:35.72</t>
  </si>
  <si>
    <t>DEL SCO</t>
  </si>
  <si>
    <t>16.00:0.00:20.00</t>
  </si>
  <si>
    <t>-22.00:37.00:18.04</t>
  </si>
  <si>
    <t>KAP SCO</t>
  </si>
  <si>
    <t>17.00:42.00:29.27</t>
  </si>
  <si>
    <t>-39.00:1.00:48.09</t>
  </si>
  <si>
    <t>GRAFFIAS</t>
  </si>
  <si>
    <t>16.00:5.00:26.23</t>
  </si>
  <si>
    <t>-19.00:48.00:19.50</t>
  </si>
  <si>
    <t>LESATH</t>
  </si>
  <si>
    <t>17.00:30.00:45.84</t>
  </si>
  <si>
    <t>-37.00:17.00:45.03</t>
  </si>
  <si>
    <t>TAU SCO</t>
  </si>
  <si>
    <t>16.00:35.00:52.96</t>
  </si>
  <si>
    <t>-28.00:12.00:57.72</t>
  </si>
  <si>
    <t>PI SCO</t>
  </si>
  <si>
    <t>15.00:58.00:51.12</t>
  </si>
  <si>
    <t>-26.00:6.00:50.75</t>
  </si>
  <si>
    <t>SIG SCO</t>
  </si>
  <si>
    <t>16.00:21.00:11.31</t>
  </si>
  <si>
    <t>-25.00:35.00:34.17</t>
  </si>
  <si>
    <t>IOT1 SCO</t>
  </si>
  <si>
    <t>17.00:47.00:35.08</t>
  </si>
  <si>
    <t>-40.00:7.00:37.36</t>
  </si>
  <si>
    <t>ETA SCO</t>
  </si>
  <si>
    <t>17.00:12.00:9.20</t>
  </si>
  <si>
    <t>-43.00:14.00:20.99</t>
  </si>
  <si>
    <t>ALDEBARAN</t>
  </si>
  <si>
    <t>4.00:35.00:55.23</t>
  </si>
  <si>
    <t>+16.00:30.00:33.39</t>
  </si>
  <si>
    <t>0.85</t>
  </si>
  <si>
    <t>ELNATH</t>
  </si>
  <si>
    <t>5.00:26.00:17.51</t>
  </si>
  <si>
    <t>+28.00:36.00:26.67</t>
  </si>
  <si>
    <t>ALCYONE</t>
  </si>
  <si>
    <t>3.00:47.00:29.07</t>
  </si>
  <si>
    <t>+24.00:6.00:18.38</t>
  </si>
  <si>
    <t>ZET TAU</t>
  </si>
  <si>
    <t>5.00:37.00:38.68</t>
  </si>
  <si>
    <t>+21.00:8.00:33.06</t>
  </si>
  <si>
    <t>3.00</t>
  </si>
  <si>
    <t>LAM TAU</t>
  </si>
  <si>
    <t>4.00:0.00:40.81</t>
  </si>
  <si>
    <t>+12.00:29.00:25.24</t>
  </si>
  <si>
    <t>EPS TAU</t>
  </si>
  <si>
    <t>4.00:28.00:36.99</t>
  </si>
  <si>
    <t>+19.00:10.00:49.46</t>
  </si>
  <si>
    <t>OMI TAU</t>
  </si>
  <si>
    <t>3.00:24.00:48.80</t>
  </si>
  <si>
    <t>+9.00:1.00:43.87</t>
  </si>
  <si>
    <t>ATLAS</t>
  </si>
  <si>
    <t>3.00:49.00:9.73</t>
  </si>
  <si>
    <t>+24.00:3.00:12.24</t>
  </si>
  <si>
    <t>GAM TAU</t>
  </si>
  <si>
    <t>4.00:19.00:47.60</t>
  </si>
  <si>
    <t>+15.00:37.00:39.41</t>
  </si>
  <si>
    <t>ELECTRA</t>
  </si>
  <si>
    <t>3.00:44.00:52.53</t>
  </si>
  <si>
    <t>+24.00:6.00:48.01</t>
  </si>
  <si>
    <t>XI TAU</t>
  </si>
  <si>
    <t>3.00:27.00:10.15</t>
  </si>
  <si>
    <t>+9.00:43.00:57.73</t>
  </si>
  <si>
    <t>DEL1 TAU</t>
  </si>
  <si>
    <t>4.00:22.00:56.09</t>
  </si>
  <si>
    <t>+17.00:32.00:32.98</t>
  </si>
  <si>
    <t>NU TAU</t>
  </si>
  <si>
    <t>4.00:3.00:9.37</t>
  </si>
  <si>
    <t>+5.00:59.00:21.48</t>
  </si>
  <si>
    <t>5 TAU</t>
  </si>
  <si>
    <t>3.00:30.00:52.38</t>
  </si>
  <si>
    <t>+12.00:56.00:12.03</t>
  </si>
  <si>
    <t>10 TAU</t>
  </si>
  <si>
    <t>3.00:36.00:52.37</t>
  </si>
  <si>
    <t>+0.00:24.00:5.89</t>
  </si>
  <si>
    <t>TAU TAU</t>
  </si>
  <si>
    <t>4.00:42.00:14.70</t>
  </si>
  <si>
    <t>+22.00:57.00:24.89</t>
  </si>
  <si>
    <t>MU TAU</t>
  </si>
  <si>
    <t>4.00:15.00:32.06</t>
  </si>
  <si>
    <t>+8.00:53.00:32.42</t>
  </si>
  <si>
    <t>37 TAU</t>
  </si>
  <si>
    <t>4.00:4.00:41.71</t>
  </si>
  <si>
    <t>+22.00:4.00:54.89</t>
  </si>
  <si>
    <t>136 TAU</t>
  </si>
  <si>
    <t>5.00:53.00:19.64</t>
  </si>
  <si>
    <t>+27.00:36.00:43.94</t>
  </si>
  <si>
    <t>IOT TAU</t>
  </si>
  <si>
    <t>5.00:3.00:5.73</t>
  </si>
  <si>
    <t>+21.00:35.00:23.79</t>
  </si>
  <si>
    <t>RHO TAU</t>
  </si>
  <si>
    <t>4.00:33.00:50.91</t>
  </si>
  <si>
    <t>+14.00:50.00:39.82</t>
  </si>
  <si>
    <t>97 TAU</t>
  </si>
  <si>
    <t>4.00:51.00:22.45</t>
  </si>
  <si>
    <t>+18.00:50.00:23.42</t>
  </si>
  <si>
    <t>29 TAU</t>
  </si>
  <si>
    <t>3.00:45.00:40.43</t>
  </si>
  <si>
    <t>+6.00:2.00:59.98</t>
  </si>
  <si>
    <t>44 TAU</t>
  </si>
  <si>
    <t>4.00:10.00:49.85</t>
  </si>
  <si>
    <t>+26.00:28.00:51.36</t>
  </si>
  <si>
    <t>115 TAU</t>
  </si>
  <si>
    <t>5.00:27.00:10.08</t>
  </si>
  <si>
    <t>+17.00:57.00:43.86</t>
  </si>
  <si>
    <t>130 TAU</t>
  </si>
  <si>
    <t>+17.00:43.00:44.76</t>
  </si>
  <si>
    <t>43 TAU</t>
  </si>
  <si>
    <t>4.00:9.00:9.96</t>
  </si>
  <si>
    <t>+19.00:36.00:33.13</t>
  </si>
  <si>
    <t>11 TAU</t>
  </si>
  <si>
    <t>3.00:40.00:46.30</t>
  </si>
  <si>
    <t>+25.00:19.00:46.23</t>
  </si>
  <si>
    <t>SPICA</t>
  </si>
  <si>
    <t>13.00:25.00:11.58</t>
  </si>
  <si>
    <t>-11.00:9.00:40.71</t>
  </si>
  <si>
    <t>0.98</t>
  </si>
  <si>
    <t>VINDEMIATRIX</t>
  </si>
  <si>
    <t>13.00:2.00:10.60</t>
  </si>
  <si>
    <t>+10.00:57.00:32.88</t>
  </si>
  <si>
    <t>ZET VIR</t>
  </si>
  <si>
    <t>13.00:34.00:41.58</t>
  </si>
  <si>
    <t>-0.00:35.00:45.39</t>
  </si>
  <si>
    <t>DEL VIR</t>
  </si>
  <si>
    <t>12.00:55.00:36.21</t>
  </si>
  <si>
    <t>+3.00:23.00:50.75</t>
  </si>
  <si>
    <t>ZAVIJAVA</t>
  </si>
  <si>
    <t>11.00:50.00:41.72</t>
  </si>
  <si>
    <t>+1.00:45.00:52.86</t>
  </si>
  <si>
    <t>109 VIR</t>
  </si>
  <si>
    <t>14.00:46.00:14.93</t>
  </si>
  <si>
    <t>+1.00:53.00:34.16</t>
  </si>
  <si>
    <t>MU VIR</t>
  </si>
  <si>
    <t>14.00:43.00:3.62</t>
  </si>
  <si>
    <t>-5.00:39.00:29.56</t>
  </si>
  <si>
    <t>ZANIAH</t>
  </si>
  <si>
    <t>12.00:19.00:54.35</t>
  </si>
  <si>
    <t>-0.00:40.00:0.51</t>
  </si>
  <si>
    <t>NU VIR</t>
  </si>
  <si>
    <t>11.00:45.00:51.56</t>
  </si>
  <si>
    <t>+6.00:31.00:45.55</t>
  </si>
  <si>
    <t>SYRMA</t>
  </si>
  <si>
    <t>14.00:16.00:0.91</t>
  </si>
  <si>
    <t>-6.00:0.00:2.04</t>
  </si>
  <si>
    <t>OMI VIR</t>
  </si>
  <si>
    <t>12.00:5.00:12.53</t>
  </si>
  <si>
    <t>+8.00:43.00:58.58</t>
  </si>
  <si>
    <t>KAP VIR</t>
  </si>
  <si>
    <t>14.00:12.00:53.75</t>
  </si>
  <si>
    <t>-10.00:16.00:25.44</t>
  </si>
  <si>
    <t>TAU VIR</t>
  </si>
  <si>
    <t>14.00:1.00:38.79</t>
  </si>
  <si>
    <t>+1.00:32.00:40.24</t>
  </si>
  <si>
    <t>THE VIR</t>
  </si>
  <si>
    <t>13.00:9.00:56.99</t>
  </si>
  <si>
    <t>-5.00:32.00:20.42</t>
  </si>
  <si>
    <t>PI VIR</t>
  </si>
  <si>
    <t>12.00:0.00:52.39</t>
  </si>
  <si>
    <t>+6.00:36.00:51.43</t>
  </si>
  <si>
    <t>CHI VIR</t>
  </si>
  <si>
    <t>12.00:39.00:14.77</t>
  </si>
  <si>
    <t>-7.00:59.00:44.23</t>
  </si>
  <si>
    <t>61 VIR</t>
  </si>
  <si>
    <t>13.00:18.00:24.31</t>
  </si>
  <si>
    <t>-18.00:18.00:40.57</t>
  </si>
  <si>
    <t>PSI VIR</t>
  </si>
  <si>
    <t>12.00:54.00:21.16</t>
  </si>
  <si>
    <t>-9.00:32.00:20.28</t>
  </si>
  <si>
    <t>SIG VIR</t>
  </si>
  <si>
    <t>13.00:17.00:36.28</t>
  </si>
  <si>
    <t>+5.00:28.00:11.45</t>
  </si>
  <si>
    <t>PHI VIR</t>
  </si>
  <si>
    <t>14.00:28.00:12.14</t>
  </si>
  <si>
    <t>-2.00:13.00:40.67</t>
  </si>
  <si>
    <t>RHO VIR</t>
  </si>
  <si>
    <t>12.00:41.00:53.06</t>
  </si>
  <si>
    <t>+10.00:14.00:8.14</t>
  </si>
  <si>
    <t>78 VIR</t>
  </si>
  <si>
    <t>13.00:34.00:7.93</t>
  </si>
  <si>
    <t>+3.00:39.00:32.12</t>
  </si>
  <si>
    <t>16 VIR</t>
  </si>
  <si>
    <t>12.00:20.00:20.98</t>
  </si>
  <si>
    <t>+3.00:18.00:45.05</t>
  </si>
  <si>
    <t>89 VIR</t>
  </si>
  <si>
    <t>13.00:49.00:52.28</t>
  </si>
  <si>
    <t>-18.00:8.00:3.11</t>
  </si>
  <si>
    <t>70 VIR</t>
  </si>
  <si>
    <t>13.00:28.00:25.80</t>
  </si>
  <si>
    <t>+13.00:46.00:43.50</t>
  </si>
  <si>
    <t>82 VIR</t>
  </si>
  <si>
    <t>13.00:41.00:36.77</t>
  </si>
  <si>
    <t>-8.00:42.00:10.93</t>
  </si>
  <si>
    <t>32 VIR</t>
  </si>
  <si>
    <t>12.00:45.00:37.06</t>
  </si>
  <si>
    <t>+7.00:40.00:23.83</t>
  </si>
  <si>
    <t>68 VIR</t>
  </si>
  <si>
    <t>13.00:26.00:43.16</t>
  </si>
  <si>
    <t>-12.00:42.00:27.71</t>
  </si>
  <si>
    <t>83 VIR</t>
  </si>
  <si>
    <t>13.00:44.00:29.82</t>
  </si>
  <si>
    <t>-16.00:10.00:44.75</t>
  </si>
  <si>
    <t>80 VIR</t>
  </si>
  <si>
    <t>13.00:35.00:31.29</t>
  </si>
  <si>
    <t>-5.00:23.00:46.30</t>
  </si>
  <si>
    <t>44 VIR</t>
  </si>
  <si>
    <t>12.00:59.00:39.52</t>
  </si>
  <si>
    <t>-3.00:48.00:42.97</t>
  </si>
  <si>
    <t>25 VIR</t>
  </si>
  <si>
    <t>12.00:36.00:47.35</t>
  </si>
  <si>
    <t>-5.00:49.00:54.83</t>
  </si>
  <si>
    <t>35 VIR</t>
  </si>
  <si>
    <t>12.00:47.00:51.41</t>
  </si>
  <si>
    <t>+3.00:34.00:21.67</t>
  </si>
  <si>
    <t>ARCTURUS</t>
  </si>
  <si>
    <t>14.00:15.00:39.67</t>
  </si>
  <si>
    <t>+19.00:10.00:56.71</t>
  </si>
  <si>
    <t>-0.04</t>
  </si>
  <si>
    <t>MUPHRID</t>
  </si>
  <si>
    <t>13.00:54.00:41.07</t>
  </si>
  <si>
    <t>+18.00:23.00:51.72</t>
  </si>
  <si>
    <t>SEGINUS</t>
  </si>
  <si>
    <t>14.00:32.00:4.67</t>
  </si>
  <si>
    <t>+38.00:18.00:29.74</t>
  </si>
  <si>
    <t>DEL BOO</t>
  </si>
  <si>
    <t>15.00:15.00:30.17</t>
  </si>
  <si>
    <t>+33.00:18.00:53.30</t>
  </si>
  <si>
    <t>NEKKAR</t>
  </si>
  <si>
    <t>15.00:1.00:56.75</t>
  </si>
  <si>
    <t>+40.00:23.00:26.10</t>
  </si>
  <si>
    <t>RHO BOO</t>
  </si>
  <si>
    <t>14.00:31.00:49.79</t>
  </si>
  <si>
    <t>+30.00:22.00:17.12</t>
  </si>
  <si>
    <t>THE BOO</t>
  </si>
  <si>
    <t>14.00:25.00:11.79</t>
  </si>
  <si>
    <t>+51.00:51.00:2.77</t>
  </si>
  <si>
    <t>LAM BOO</t>
  </si>
  <si>
    <t>14.00:16.00:23.02</t>
  </si>
  <si>
    <t>+46.00:5.00:17.97</t>
  </si>
  <si>
    <t>ALKALUROPS</t>
  </si>
  <si>
    <t>15.00:24.00:29.43</t>
  </si>
  <si>
    <t>+37.00:22.00:37.79</t>
  </si>
  <si>
    <t>TAU BOO</t>
  </si>
  <si>
    <t>13.00:47.00:15.74</t>
  </si>
  <si>
    <t>+17.00:27.00:24.43</t>
  </si>
  <si>
    <t>PSI BOO</t>
  </si>
  <si>
    <t>15.00:4.00:26.74</t>
  </si>
  <si>
    <t>+26.00:56.00:51.43</t>
  </si>
  <si>
    <t>IOT BOO</t>
  </si>
  <si>
    <t>14.00:16.00:9.92</t>
  </si>
  <si>
    <t>+51.00:22.00:2.17</t>
  </si>
  <si>
    <t>12 BOO</t>
  </si>
  <si>
    <t>14.00:10.00:23.93</t>
  </si>
  <si>
    <t>+25.00:5.00:29.89</t>
  </si>
  <si>
    <t>NU1 BOO</t>
  </si>
  <si>
    <t>15.00:30.00:55.76</t>
  </si>
  <si>
    <t>+40.00:49.00:59.03</t>
  </si>
  <si>
    <t>PHI BOO</t>
  </si>
  <si>
    <t>15.00:37.00:49.60</t>
  </si>
  <si>
    <t>+40.00:21.00:12.44</t>
  </si>
  <si>
    <t>33 BOO</t>
  </si>
  <si>
    <t>14.00:38.00:50.22</t>
  </si>
  <si>
    <t>+44.00:24.00:16.25</t>
  </si>
  <si>
    <t>3 BOO</t>
  </si>
  <si>
    <t>13.00:46.00:43.31</t>
  </si>
  <si>
    <t>+25.00:42.00:7.87</t>
  </si>
  <si>
    <t>11 BOO</t>
  </si>
  <si>
    <t>14.00:1.00:10.47</t>
  </si>
  <si>
    <t>+27.00:23.00:11.56</t>
  </si>
  <si>
    <t>BET CAM</t>
  </si>
  <si>
    <t>5.00:3.00:25.08</t>
  </si>
  <si>
    <t>+60.00:26.00:32.04</t>
  </si>
  <si>
    <t>ALP CAM</t>
  </si>
  <si>
    <t>4.00:54.00:3.01</t>
  </si>
  <si>
    <t>+66.00:20.00:33.64</t>
  </si>
  <si>
    <t>GAM CAM</t>
  </si>
  <si>
    <t>3.00:50.00:21.50</t>
  </si>
  <si>
    <t>+71.00:19.00:56.16</t>
  </si>
  <si>
    <t>43 CAM</t>
  </si>
  <si>
    <t>6.00:53.00:42.24</t>
  </si>
  <si>
    <t>+68.00:53.00:17.93</t>
  </si>
  <si>
    <t>36 CAM</t>
  </si>
  <si>
    <t>6.00:12.00:51.06</t>
  </si>
  <si>
    <t>+65.00:43.00:6.33</t>
  </si>
  <si>
    <t>4 CAM</t>
  </si>
  <si>
    <t>4.00:48.00:0.26</t>
  </si>
  <si>
    <t>+56.00:45.00:25.93</t>
  </si>
  <si>
    <t>17 CAM</t>
  </si>
  <si>
    <t>5.00:30.00:10.20</t>
  </si>
  <si>
    <t>+63.00:4.00:2.04</t>
  </si>
  <si>
    <t>1 CAM</t>
  </si>
  <si>
    <t>4.00:32.00:1.83</t>
  </si>
  <si>
    <t>+53.00:54.00:39.03</t>
  </si>
  <si>
    <t>53 CAM</t>
  </si>
  <si>
    <t>8.00:1.00:42.41</t>
  </si>
  <si>
    <t>+60.00:19.00:27.64</t>
  </si>
  <si>
    <t>18 CAM</t>
  </si>
  <si>
    <t>5.00:32.00:33.81</t>
  </si>
  <si>
    <t>+57.00:13.00:16.04</t>
  </si>
  <si>
    <t>COR CAROLI</t>
  </si>
  <si>
    <t>12.00:56.00:1.66</t>
  </si>
  <si>
    <t>+38.00:19.00:6.21</t>
  </si>
  <si>
    <t>CHARA</t>
  </si>
  <si>
    <t>12.00:33.00:44.54</t>
  </si>
  <si>
    <t>+41.00:21.00:26.89</t>
  </si>
  <si>
    <t>20 CVN</t>
  </si>
  <si>
    <t>13.00:17.00:32.54</t>
  </si>
  <si>
    <t>+40.00:34.00:21.45</t>
  </si>
  <si>
    <t>6 CVN</t>
  </si>
  <si>
    <t>12.00:25.00:50.93</t>
  </si>
  <si>
    <t>+39.00:1.00:6.99</t>
  </si>
  <si>
    <t>14 CVN</t>
  </si>
  <si>
    <t>13.00:5.00:44.45</t>
  </si>
  <si>
    <t>+35.00:47.00:56.05</t>
  </si>
  <si>
    <t>3 CVN</t>
  </si>
  <si>
    <t>12.00:19.00:48.72</t>
  </si>
  <si>
    <t>+48.00:59.00:2.93</t>
  </si>
  <si>
    <t>23 CVN</t>
  </si>
  <si>
    <t>13.00:20.00:18.95</t>
  </si>
  <si>
    <t>+40.00:9.00:2.02</t>
  </si>
  <si>
    <t>2 CVN</t>
  </si>
  <si>
    <t>12.00:16.00:7.55</t>
  </si>
  <si>
    <t>+40.00:39.00:36.63</t>
  </si>
  <si>
    <t>17 CVN</t>
  </si>
  <si>
    <t>13.00:10.00:3.21</t>
  </si>
  <si>
    <t>+38.00:29.00:56.27</t>
  </si>
  <si>
    <t>BET COM</t>
  </si>
  <si>
    <t>13.00:11.00:52.39</t>
  </si>
  <si>
    <t>+27.00:52.00:41.40</t>
  </si>
  <si>
    <t>12 COM</t>
  </si>
  <si>
    <t>12.00:22.00:30.31</t>
  </si>
  <si>
    <t>+25.00:50.00:46.08</t>
  </si>
  <si>
    <t>23 COM</t>
  </si>
  <si>
    <t>12.00:34.00:51.06</t>
  </si>
  <si>
    <t>+22.00:37.00:45.18</t>
  </si>
  <si>
    <t>31 COM</t>
  </si>
  <si>
    <t>12.00:51.00:41.92</t>
  </si>
  <si>
    <t>+27.00:32.00:26.48</t>
  </si>
  <si>
    <t>24 COM</t>
  </si>
  <si>
    <t>12.00:35.00:7.75</t>
  </si>
  <si>
    <t>+18.00:22.00:37.33</t>
  </si>
  <si>
    <t>20 COM</t>
  </si>
  <si>
    <t>12.00:29.00:43.23</t>
  </si>
  <si>
    <t>+20.00:53.00:45.90</t>
  </si>
  <si>
    <t>39 COM</t>
  </si>
  <si>
    <t>13.00:6.00:21.22</t>
  </si>
  <si>
    <t>+21.00:9.00:12.31</t>
  </si>
  <si>
    <t>32 COM</t>
  </si>
  <si>
    <t>12.00:52.00:12.25</t>
  </si>
  <si>
    <t>+17.00:4.00:26.04</t>
  </si>
  <si>
    <t>3 COM</t>
  </si>
  <si>
    <t>12.00:10.00:31.62</t>
  </si>
  <si>
    <t>+16.00:48.00:33.29</t>
  </si>
  <si>
    <t>ALPHECCA</t>
  </si>
  <si>
    <t>15.00:34.00:41.27</t>
  </si>
  <si>
    <t>+26.00:42.00:52.94</t>
  </si>
  <si>
    <t>NUSAKAN</t>
  </si>
  <si>
    <t>15.00:27.00:49.73</t>
  </si>
  <si>
    <t>+29.00:6.00:20.59</t>
  </si>
  <si>
    <t>THE CRB</t>
  </si>
  <si>
    <t>15.00:32.00:55.78</t>
  </si>
  <si>
    <t>+31.00:21.00:32.71</t>
  </si>
  <si>
    <t>EPS CRB</t>
  </si>
  <si>
    <t>15.00:57.00:35.25</t>
  </si>
  <si>
    <t>+26.00:52.00:40.34</t>
  </si>
  <si>
    <t>ELTANIN</t>
  </si>
  <si>
    <t>17.00:56.00:36.36</t>
  </si>
  <si>
    <t>+51.00:29.00:20.21</t>
  </si>
  <si>
    <t>RASTABAN</t>
  </si>
  <si>
    <t>17.00:30.00:25.95</t>
  </si>
  <si>
    <t>+52.00:18.00:5.12</t>
  </si>
  <si>
    <t>ALTAIS</t>
  </si>
  <si>
    <t>19.00:12.00:33.28</t>
  </si>
  <si>
    <t>+67.00:39.00:41.57</t>
  </si>
  <si>
    <t>ZET DRA</t>
  </si>
  <si>
    <t>17.00:8.00:47.19</t>
  </si>
  <si>
    <t>+65.00:42.00:52.79</t>
  </si>
  <si>
    <t>EDASICH</t>
  </si>
  <si>
    <t>15.00:24.00:55.76</t>
  </si>
  <si>
    <t>+58.00:57.00:57.83</t>
  </si>
  <si>
    <t>CHI DRA</t>
  </si>
  <si>
    <t>18.00:21.00:3.38</t>
  </si>
  <si>
    <t>+72.00:43.00:58.33</t>
  </si>
  <si>
    <t>THUBAN</t>
  </si>
  <si>
    <t>14.00:4.00:23.34</t>
  </si>
  <si>
    <t>+64.00:22.00:33.05</t>
  </si>
  <si>
    <t>GRUMIUM</t>
  </si>
  <si>
    <t>17.00:53.00:31.72</t>
  </si>
  <si>
    <t>+56.00:52.00:21.56</t>
  </si>
  <si>
    <t>GIAUSAR</t>
  </si>
  <si>
    <t>11.00:31.00:24.24</t>
  </si>
  <si>
    <t>+69.00:19.00:51.87</t>
  </si>
  <si>
    <t>KAP DRA</t>
  </si>
  <si>
    <t>12.00:33.00:28.95</t>
  </si>
  <si>
    <t>+69.00:47.00:17.62</t>
  </si>
  <si>
    <t>THE DRA</t>
  </si>
  <si>
    <t>16.00:1.00:53.33</t>
  </si>
  <si>
    <t>+58.00:33.00:54.96</t>
  </si>
  <si>
    <t>TAU DRA</t>
  </si>
  <si>
    <t>19.00:15.00:33.00</t>
  </si>
  <si>
    <t>+73.00:21.00:19.65</t>
  </si>
  <si>
    <t>PSI DRA</t>
  </si>
  <si>
    <t>17.00:41.00:56.34</t>
  </si>
  <si>
    <t>+72.00:8.00:55.89</t>
  </si>
  <si>
    <t>10 DRA</t>
  </si>
  <si>
    <t>13.00:51.00:25.92</t>
  </si>
  <si>
    <t>+64.00:43.00:23.75</t>
  </si>
  <si>
    <t>OMI DRA</t>
  </si>
  <si>
    <t>18.00:51.00:12.08</t>
  </si>
  <si>
    <t>+59.00:23.00:18.13</t>
  </si>
  <si>
    <t>OMG DRA</t>
  </si>
  <si>
    <t>17.00:36.00:57.08</t>
  </si>
  <si>
    <t>+68.00:45.00:28.72</t>
  </si>
  <si>
    <t>UPS DRA</t>
  </si>
  <si>
    <t>18.00:54.00:23.85</t>
  </si>
  <si>
    <t>+71.00:17.00:49.92</t>
  </si>
  <si>
    <t>NU2 DRA</t>
  </si>
  <si>
    <t>17.00:32.00:16.01</t>
  </si>
  <si>
    <t>+55.00:10.00:22.60</t>
  </si>
  <si>
    <t>NU1 DRA</t>
  </si>
  <si>
    <t>17.00:32.00:10.55</t>
  </si>
  <si>
    <t>+55.00:11.00:3.41</t>
  </si>
  <si>
    <t>15 DRA</t>
  </si>
  <si>
    <t>16.00:27.00:59.00</t>
  </si>
  <si>
    <t>+68.00:46.00:5.31</t>
  </si>
  <si>
    <t>36 DRA</t>
  </si>
  <si>
    <t>18.00:13.00:53.80</t>
  </si>
  <si>
    <t>+64.00:23.00:50.19</t>
  </si>
  <si>
    <t>35 DRA</t>
  </si>
  <si>
    <t>17.00:49.00:27.00</t>
  </si>
  <si>
    <t>+76.00:57.00:46.27</t>
  </si>
  <si>
    <t>27 DRA</t>
  </si>
  <si>
    <t>17.00:31.00:57.86</t>
  </si>
  <si>
    <t>+68.00:8.00:6.11</t>
  </si>
  <si>
    <t>AF DRA</t>
  </si>
  <si>
    <t>20.00:31.00:30.41</t>
  </si>
  <si>
    <t>+74.00:57.00:16.66</t>
  </si>
  <si>
    <t>8 DRA</t>
  </si>
  <si>
    <t>12.00:55.00:28.54</t>
  </si>
  <si>
    <t>+65.00:26.00:18.50</t>
  </si>
  <si>
    <t>3 DRA</t>
  </si>
  <si>
    <t>11.00:42.00:28.37</t>
  </si>
  <si>
    <t>+66.00:44.00:41.55</t>
  </si>
  <si>
    <t>76 DRA</t>
  </si>
  <si>
    <t>20.00:42.00:35.20</t>
  </si>
  <si>
    <t>+82.00:31.00:52.33</t>
  </si>
  <si>
    <t>46 LMI</t>
  </si>
  <si>
    <t>10.00:53.00:18.70</t>
  </si>
  <si>
    <t>+34.00:12.00:53.54</t>
  </si>
  <si>
    <t>BET LMI</t>
  </si>
  <si>
    <t>10.00:27.00:53.00</t>
  </si>
  <si>
    <t>+36.00:42.00:26.06</t>
  </si>
  <si>
    <t>10 LMI</t>
  </si>
  <si>
    <t>9.00:34.00:13.37</t>
  </si>
  <si>
    <t>+36.00:23.00:51.16</t>
  </si>
  <si>
    <t>37 LMI</t>
  </si>
  <si>
    <t>10.00:38.00:43.21</t>
  </si>
  <si>
    <t>+31.00:58.00:34.37</t>
  </si>
  <si>
    <t>41 LMI</t>
  </si>
  <si>
    <t>10.00:43.00:24.95</t>
  </si>
  <si>
    <t>+23.00:11.00:18.24</t>
  </si>
  <si>
    <t>19 LMI</t>
  </si>
  <si>
    <t>9.00:57.00:41.05</t>
  </si>
  <si>
    <t>+41.00:3.00:20.32</t>
  </si>
  <si>
    <t>42 LMI</t>
  </si>
  <si>
    <t>10.00:45.00:51.89</t>
  </si>
  <si>
    <t>+30.00:40.00:56.23</t>
  </si>
  <si>
    <t>20 LMI</t>
  </si>
  <si>
    <t>10.00:1.00:0.66</t>
  </si>
  <si>
    <t>+31.00:55.00:25.25</t>
  </si>
  <si>
    <t>27 LMI</t>
  </si>
  <si>
    <t>10.00:23.00:6.32</t>
  </si>
  <si>
    <t>+33.00:54.00:29.21</t>
  </si>
  <si>
    <t>ALP LYN</t>
  </si>
  <si>
    <t>9.00:21.00:3.30</t>
  </si>
  <si>
    <t>+34.00:23.00:33.19</t>
  </si>
  <si>
    <t>31 LYN</t>
  </si>
  <si>
    <t>8.00:22.00:50.12</t>
  </si>
  <si>
    <t>+43.00:11.00:17.31</t>
  </si>
  <si>
    <t>2 LYN</t>
  </si>
  <si>
    <t>6.00:19.00:37.38</t>
  </si>
  <si>
    <t>+59.00:0.00:39.49</t>
  </si>
  <si>
    <t>27 LYN</t>
  </si>
  <si>
    <t>8.00:8.00:27.43</t>
  </si>
  <si>
    <t>+51.00:30.00:23.98</t>
  </si>
  <si>
    <t>24 LYN</t>
  </si>
  <si>
    <t>7.00:43.00:0.40</t>
  </si>
  <si>
    <t>+58.00:42.00:37.41</t>
  </si>
  <si>
    <t>36 LYN</t>
  </si>
  <si>
    <t>9.00:13.00:48.20</t>
  </si>
  <si>
    <t>+43.00:13.00:4.17</t>
  </si>
  <si>
    <t>34 LYN</t>
  </si>
  <si>
    <t>8.00:41.00:1.06</t>
  </si>
  <si>
    <t>+45.00:50.00:2.42</t>
  </si>
  <si>
    <t>26 LYN</t>
  </si>
  <si>
    <t>7.00:54.00:42.69</t>
  </si>
  <si>
    <t>+47.00:33.00:52.59</t>
  </si>
  <si>
    <t>19 LYN</t>
  </si>
  <si>
    <t>7.00:22.00:52.05</t>
  </si>
  <si>
    <t>+55.00:16.00:53.15</t>
  </si>
  <si>
    <t>8 LYN</t>
  </si>
  <si>
    <t>6.00:37.00:41.38</t>
  </si>
  <si>
    <t>+61.00:28.00:52.42</t>
  </si>
  <si>
    <t>ALIOTH</t>
  </si>
  <si>
    <t>12.00:54.00:1.74</t>
  </si>
  <si>
    <t>+55.00:57.00:35.47</t>
  </si>
  <si>
    <t>DUBHE</t>
  </si>
  <si>
    <t>11.00:3.00:43.66</t>
  </si>
  <si>
    <t>+61.00:45.00:3.22</t>
  </si>
  <si>
    <t>ALKAID</t>
  </si>
  <si>
    <t>13.00:47.00:32.43</t>
  </si>
  <si>
    <t>+49.00:18.00:47.95</t>
  </si>
  <si>
    <t>MIZAR</t>
  </si>
  <si>
    <t>13.00:23.00:55.53</t>
  </si>
  <si>
    <t>+54.00:55.00:31.38</t>
  </si>
  <si>
    <t>MERAK</t>
  </si>
  <si>
    <t>11.00:1.00:50.48</t>
  </si>
  <si>
    <t>+56.00:22.00:56.65</t>
  </si>
  <si>
    <t>PHECDA</t>
  </si>
  <si>
    <t>11.00:53.00:49.83</t>
  </si>
  <si>
    <t>+53.00:41.00:41.13</t>
  </si>
  <si>
    <t>PSI UMA</t>
  </si>
  <si>
    <t>11.00:9.00:39.79</t>
  </si>
  <si>
    <t>+44.00:29.00:54.60</t>
  </si>
  <si>
    <t>TANIA AUSTRALIS</t>
  </si>
  <si>
    <t>10.00:22.00:19.74</t>
  </si>
  <si>
    <t>+41.00:29.00:58.26</t>
  </si>
  <si>
    <t>TALITHA</t>
  </si>
  <si>
    <t>8.00:59.00:12.44</t>
  </si>
  <si>
    <t>+48.00:2.00:30.09</t>
  </si>
  <si>
    <t>THE UMA</t>
  </si>
  <si>
    <t>9.00:32.00:51.41</t>
  </si>
  <si>
    <t>+51.00:40.00:38.38</t>
  </si>
  <si>
    <t>MEGREZ</t>
  </si>
  <si>
    <t>12.00:15.00:25.56</t>
  </si>
  <si>
    <t>+57.00:1.00:57.42</t>
  </si>
  <si>
    <t>MUSCIDA</t>
  </si>
  <si>
    <t>8.00:30.00:15.87</t>
  </si>
  <si>
    <t>+60.00:43.00:5.44</t>
  </si>
  <si>
    <t>TANIA BOREALIS</t>
  </si>
  <si>
    <t>10.00:17.00:5.79</t>
  </si>
  <si>
    <t>+42.00:54.00:51.81</t>
  </si>
  <si>
    <t>ALULA BOREALIS</t>
  </si>
  <si>
    <t>11.00:18.00:28.73</t>
  </si>
  <si>
    <t>+33.00:5.00:39.44</t>
  </si>
  <si>
    <t>KAP UMA</t>
  </si>
  <si>
    <t>9.00:3.00:37.52</t>
  </si>
  <si>
    <t>+47.00:9.00:23.56</t>
  </si>
  <si>
    <t>23 UMA</t>
  </si>
  <si>
    <t>9.00:31.00:31.71</t>
  </si>
  <si>
    <t>+63.00:3.00:42.70</t>
  </si>
  <si>
    <t>CHI UMA</t>
  </si>
  <si>
    <t>11.00:46.00:3.01</t>
  </si>
  <si>
    <t>+47.00:46.00:45.90</t>
  </si>
  <si>
    <t>UPS UMA</t>
  </si>
  <si>
    <t>9.00:50.00:59.36</t>
  </si>
  <si>
    <t>+59.00:2.00:19.45</t>
  </si>
  <si>
    <t>24 UMA</t>
  </si>
  <si>
    <t>9.00:34.00:28.87</t>
  </si>
  <si>
    <t>+69.00:49.00:49.24</t>
  </si>
  <si>
    <t>RHO UMA</t>
  </si>
  <si>
    <t>9.00:2.00:32.70</t>
  </si>
  <si>
    <t>+67.00:37.00:46.66</t>
  </si>
  <si>
    <t>55 UMA</t>
  </si>
  <si>
    <t>11.00:19.00:7.90</t>
  </si>
  <si>
    <t>+38.00:11.00:7.99</t>
  </si>
  <si>
    <t>36 UMA</t>
  </si>
  <si>
    <t>10.00:30.00:37.58</t>
  </si>
  <si>
    <t>+55.00:58.00:50.01</t>
  </si>
  <si>
    <t>47 UMA</t>
  </si>
  <si>
    <t>10.00:59.00:27.97</t>
  </si>
  <si>
    <t>+40.00:25.00:48.98</t>
  </si>
  <si>
    <t>37 UMA</t>
  </si>
  <si>
    <t>10.00:35.00:9.69</t>
  </si>
  <si>
    <t>+57.00:4.00:57.56</t>
  </si>
  <si>
    <t>61 UMA</t>
  </si>
  <si>
    <t>11.00:41.00:3.02</t>
  </si>
  <si>
    <t>+34.00:12.00:5.79</t>
  </si>
  <si>
    <t>74 UMA</t>
  </si>
  <si>
    <t>12.00:29.00:57.33</t>
  </si>
  <si>
    <t>+58.00:24.00:20.71</t>
  </si>
  <si>
    <t>32 UMA</t>
  </si>
  <si>
    <t>10.00:18.00:2.05</t>
  </si>
  <si>
    <t>+65.00:6.00:30.03</t>
  </si>
  <si>
    <t>58 UMA</t>
  </si>
  <si>
    <t>11.00:30.00:31.13</t>
  </si>
  <si>
    <t>+43.00:10.00:23.67</t>
  </si>
  <si>
    <t>76 UMA</t>
  </si>
  <si>
    <t>12.00:41.00:33.90</t>
  </si>
  <si>
    <t>+62.00:42.00:46.88</t>
  </si>
  <si>
    <t>POLARIS</t>
  </si>
  <si>
    <t>2.00:31.00:48.70</t>
  </si>
  <si>
    <t>+89.00:15.00:50.72</t>
  </si>
  <si>
    <t>KOCHAB</t>
  </si>
  <si>
    <t>14.00:50.00:42.34</t>
  </si>
  <si>
    <t>+74.00:9.00:19.78</t>
  </si>
  <si>
    <t>PHERKAD</t>
  </si>
  <si>
    <t>15.00:20.00:43.71</t>
  </si>
  <si>
    <t>+71.00:50.00:2.49</t>
  </si>
  <si>
    <t>EPS UMI</t>
  </si>
  <si>
    <t>16.00:45.00:58.14</t>
  </si>
  <si>
    <t>+82.00:2.00:14.22</t>
  </si>
  <si>
    <t>ZET UMI</t>
  </si>
  <si>
    <t>15.00:44.00:3.50</t>
  </si>
  <si>
    <t>+77.00:47.00:40.11</t>
  </si>
  <si>
    <t>DEL UMI</t>
  </si>
  <si>
    <t>17.00:32.00:12.87</t>
  </si>
  <si>
    <t>+86.00:35.00:11.32</t>
  </si>
  <si>
    <t>4 UMI</t>
  </si>
  <si>
    <t>14.00:8.00:50.90</t>
  </si>
  <si>
    <t>+77.00:32.00:50.98</t>
  </si>
  <si>
    <t>ETA UMI</t>
  </si>
  <si>
    <t>16.00:17.00:30.32</t>
  </si>
  <si>
    <t>+75.00:45.00:18.94</t>
  </si>
  <si>
    <t>19 UMI</t>
  </si>
  <si>
    <t>16.00:10.00:49.53</t>
  </si>
  <si>
    <t>+75.00:52.00:39.15</t>
  </si>
  <si>
    <t>LAM UMI</t>
  </si>
  <si>
    <t>17.00:16.00:56.83</t>
  </si>
  <si>
    <t>+89.00:2.00:15.66</t>
  </si>
  <si>
    <t>CANOPUS</t>
  </si>
  <si>
    <t>6.00:23.00:57.11</t>
  </si>
  <si>
    <t>-52.00:41.00:44.50</t>
  </si>
  <si>
    <t>-0.72</t>
  </si>
  <si>
    <t>MIAPLACIDUS</t>
  </si>
  <si>
    <t>9.00:13.00:11.95</t>
  </si>
  <si>
    <t>-69.00:43.00:1.95</t>
  </si>
  <si>
    <t>AVIOR</t>
  </si>
  <si>
    <t>8.00:22.00:30.83</t>
  </si>
  <si>
    <t>-59.00:30.00:34.51</t>
  </si>
  <si>
    <t>ASPIDISKE</t>
  </si>
  <si>
    <t>9.00:17.00:5.40</t>
  </si>
  <si>
    <t>-59.00:16.00:31.04</t>
  </si>
  <si>
    <t>THE CAR</t>
  </si>
  <si>
    <t>10.00:42.00:57.36</t>
  </si>
  <si>
    <t>-64.00:23.00:40.08</t>
  </si>
  <si>
    <t>OMG CAR</t>
  </si>
  <si>
    <t>10.00:13.00:44.19</t>
  </si>
  <si>
    <t>-70.00:2.00:16.56</t>
  </si>
  <si>
    <t>CHI CAR</t>
  </si>
  <si>
    <t>7.00:56.00:46.70</t>
  </si>
  <si>
    <t>-52.00:58.00:56.43</t>
  </si>
  <si>
    <t>PHACT</t>
  </si>
  <si>
    <t>5.00:39.00:38.94</t>
  </si>
  <si>
    <t>-34.00:4.00:27.01</t>
  </si>
  <si>
    <t>WAZN</t>
  </si>
  <si>
    <t>5.00:50.00:57.59</t>
  </si>
  <si>
    <t>-35.00:46.00:6.19</t>
  </si>
  <si>
    <t>ETA COL</t>
  </si>
  <si>
    <t>5.00:59.00:8.80</t>
  </si>
  <si>
    <t>-42.00:48.00:54.83</t>
  </si>
  <si>
    <t>GAM COL</t>
  </si>
  <si>
    <t>5.00:57.00:32.21</t>
  </si>
  <si>
    <t>-35.00:16.00:59.91</t>
  </si>
  <si>
    <t>KAP COL</t>
  </si>
  <si>
    <t>6.00:16.00:33.12</t>
  </si>
  <si>
    <t>-35.00:8.00:26.01</t>
  </si>
  <si>
    <t>OMI COL</t>
  </si>
  <si>
    <t>5.00:17.00:29.07</t>
  </si>
  <si>
    <t>-34.00:53.00:42.88</t>
  </si>
  <si>
    <t>ALP DEL</t>
  </si>
  <si>
    <t>20.00:39.00:38.29</t>
  </si>
  <si>
    <t>+15.00:54.00:43.29</t>
  </si>
  <si>
    <t>EPS DEL</t>
  </si>
  <si>
    <t>20.00:33.00:12.78</t>
  </si>
  <si>
    <t>+11.00:18.00:11.81</t>
  </si>
  <si>
    <t>GAM2 DEL</t>
  </si>
  <si>
    <t>20.00:46.00:39.49</t>
  </si>
  <si>
    <t>+16.00:7.00:27.43</t>
  </si>
  <si>
    <t>DEL DEL</t>
  </si>
  <si>
    <t>20.00:43.00:27.53</t>
  </si>
  <si>
    <t>+15.00:4.00:28.42</t>
  </si>
  <si>
    <t>KAP DEL</t>
  </si>
  <si>
    <t>20.00:39.00:7.78</t>
  </si>
  <si>
    <t>+10.00:5.00:10.41</t>
  </si>
  <si>
    <t>KITALPHA</t>
  </si>
  <si>
    <t>21.00:15.00:49.43</t>
  </si>
  <si>
    <t>+5.00:14.00:52.25</t>
  </si>
  <si>
    <t>GAM EQU</t>
  </si>
  <si>
    <t>21.00:10.00:20.51</t>
  </si>
  <si>
    <t>+10.00:7.00:53.57</t>
  </si>
  <si>
    <t>ACHERNAR</t>
  </si>
  <si>
    <t>1.00:37.00:42.85</t>
  </si>
  <si>
    <t>-57.00:14.00:12.18</t>
  </si>
  <si>
    <t>0.46</t>
  </si>
  <si>
    <t>CURSA</t>
  </si>
  <si>
    <t>5.00:7.00:50.97</t>
  </si>
  <si>
    <t>-5.00:5.00:11.23</t>
  </si>
  <si>
    <t>ZAURAK</t>
  </si>
  <si>
    <t>3.00:58.00:1.76</t>
  </si>
  <si>
    <t>-13.00:30.00:30.71</t>
  </si>
  <si>
    <t>ACAMAR</t>
  </si>
  <si>
    <t>2.00:58.00:15.69</t>
  </si>
  <si>
    <t>-40.00:18.00:16.97</t>
  </si>
  <si>
    <t>DEL ERI</t>
  </si>
  <si>
    <t>3.00:43.00:14.90</t>
  </si>
  <si>
    <t>-9.00:45.00:48.25</t>
  </si>
  <si>
    <t>PHI ERI</t>
  </si>
  <si>
    <t>2.00:16.00:30.60</t>
  </si>
  <si>
    <t>-51.00:30.00:44.04</t>
  </si>
  <si>
    <t>CHI ERI</t>
  </si>
  <si>
    <t>1.00:55.00:57.48</t>
  </si>
  <si>
    <t>-51.00:36.00:31.99</t>
  </si>
  <si>
    <t>EPS ERI</t>
  </si>
  <si>
    <t>3.00:32.00:55.84</t>
  </si>
  <si>
    <t>-9.00:27.00:29.72</t>
  </si>
  <si>
    <t>UPS2 ERI</t>
  </si>
  <si>
    <t>4.00:35.00:33.04</t>
  </si>
  <si>
    <t>-30.00:33.00:44.42</t>
  </si>
  <si>
    <t>53 ERI</t>
  </si>
  <si>
    <t>4.00:38.00:10.80</t>
  </si>
  <si>
    <t>-14.00:18.00:14.13</t>
  </si>
  <si>
    <t>AZHA</t>
  </si>
  <si>
    <t>2.00:56.00:25.65</t>
  </si>
  <si>
    <t>-8.00:53.00:53.40</t>
  </si>
  <si>
    <t>NU ERI</t>
  </si>
  <si>
    <t>4.00:36.00:19.13</t>
  </si>
  <si>
    <t>-3.00:21.00:8.89</t>
  </si>
  <si>
    <t>43 ERI</t>
  </si>
  <si>
    <t>4.00:24.00:2.21</t>
  </si>
  <si>
    <t>-34.00:1.00:0.76</t>
  </si>
  <si>
    <t>MU ERI</t>
  </si>
  <si>
    <t>4.00:45.00:30.14</t>
  </si>
  <si>
    <t>-3.00:15.00:16.75</t>
  </si>
  <si>
    <t>BEID</t>
  </si>
  <si>
    <t>4.00:11.00:51.93</t>
  </si>
  <si>
    <t>-6.00:50.00:15.30</t>
  </si>
  <si>
    <t>TAU3 ERI</t>
  </si>
  <si>
    <t>3.00:2.00:23.50</t>
  </si>
  <si>
    <t>-23.00:37.00:27.99</t>
  </si>
  <si>
    <t>IOT ERI</t>
  </si>
  <si>
    <t>2.00:40.00:40.03</t>
  </si>
  <si>
    <t>-39.00:51.00:19.54</t>
  </si>
  <si>
    <t>TAU6 ERI</t>
  </si>
  <si>
    <t>3.00:46.00:50.88</t>
  </si>
  <si>
    <t>-23.00:14.00:58.97</t>
  </si>
  <si>
    <t>KAP ERI</t>
  </si>
  <si>
    <t>2.00:26.00:59.13</t>
  </si>
  <si>
    <t>-47.00:42.00:14.02</t>
  </si>
  <si>
    <t>TAU5 ERI</t>
  </si>
  <si>
    <t>3.00:33.00:47.28</t>
  </si>
  <si>
    <t>-21.00:37.00:58.38</t>
  </si>
  <si>
    <t>LAM ERI</t>
  </si>
  <si>
    <t>5.00:9.00:8.78</t>
  </si>
  <si>
    <t>-8.00:45.00:14.78</t>
  </si>
  <si>
    <t>17 ERI</t>
  </si>
  <si>
    <t>3.00:30.00:37.05</t>
  </si>
  <si>
    <t>-5.00:4.00:30.50</t>
  </si>
  <si>
    <t>TAU2 ERI</t>
  </si>
  <si>
    <t>2.00:51.00:2.32</t>
  </si>
  <si>
    <t>-21.00:0.00:14.51</t>
  </si>
  <si>
    <t>ZET ERI</t>
  </si>
  <si>
    <t>3.00:15.00:50.02</t>
  </si>
  <si>
    <t>-8.00:49.00:11.03</t>
  </si>
  <si>
    <t>XI ERI</t>
  </si>
  <si>
    <t>4.00:23.00:40.84</t>
  </si>
  <si>
    <t>-3.00:44.00:43.74</t>
  </si>
  <si>
    <t>20 ERI</t>
  </si>
  <si>
    <t>3.00:36.00:17.40</t>
  </si>
  <si>
    <t>-17.00:28.00:1.44</t>
  </si>
  <si>
    <t>24 ERI</t>
  </si>
  <si>
    <t>3.00:44.00:30.50</t>
  </si>
  <si>
    <t>-1.00:9.00:47.24</t>
  </si>
  <si>
    <t>35 ERI</t>
  </si>
  <si>
    <t>4.00:1.00:32.04</t>
  </si>
  <si>
    <t>-1.00:32.00:58.81</t>
  </si>
  <si>
    <t>56 ERI</t>
  </si>
  <si>
    <t>4.00:44.00:5.31</t>
  </si>
  <si>
    <t>-8.00:30.00:13.05</t>
  </si>
  <si>
    <t>FOMALHAUT</t>
  </si>
  <si>
    <t>22.00:57.00:39.05</t>
  </si>
  <si>
    <t>-29.00:37.00:20.10</t>
  </si>
  <si>
    <t>EPS PSA</t>
  </si>
  <si>
    <t>22.00:40.00:39.35</t>
  </si>
  <si>
    <t>-27.00:2.00:37.04</t>
  </si>
  <si>
    <t>BET PSA</t>
  </si>
  <si>
    <t>22.00:31.00:30.34</t>
  </si>
  <si>
    <t>-32.00:20.00:45.78</t>
  </si>
  <si>
    <t>IOT PSA</t>
  </si>
  <si>
    <t>21.00:44.00:56.81</t>
  </si>
  <si>
    <t>-33.00:1.00:32.87</t>
  </si>
  <si>
    <t>MU PSA</t>
  </si>
  <si>
    <t>22.00:8.00:23.01</t>
  </si>
  <si>
    <t>-32.00:59.00:18.68</t>
  </si>
  <si>
    <t>PI PSA</t>
  </si>
  <si>
    <t>23.00:3.00:29.81</t>
  </si>
  <si>
    <t>-34.00:44.00:58.04</t>
  </si>
  <si>
    <t>LAM PSA</t>
  </si>
  <si>
    <t>22.00:14.00:18.76</t>
  </si>
  <si>
    <t>-27.00:46.00:0.92</t>
  </si>
  <si>
    <t>6 PSA</t>
  </si>
  <si>
    <t>21.00:32.00:14.58</t>
  </si>
  <si>
    <t>-33.00:56.00:40.72</t>
  </si>
  <si>
    <t>ZET PUP</t>
  </si>
  <si>
    <t>8.00:3.00:35.05</t>
  </si>
  <si>
    <t>-40.00:0.00:11.64</t>
  </si>
  <si>
    <t>PI PUP</t>
  </si>
  <si>
    <t>7.00:17.00:8.55</t>
  </si>
  <si>
    <t>-37.00:5.00:51.08</t>
  </si>
  <si>
    <t>RHO PUP</t>
  </si>
  <si>
    <t>8.00:7.00:32.64</t>
  </si>
  <si>
    <t>-24.00:18.00:15.45</t>
  </si>
  <si>
    <t>TAU PUP</t>
  </si>
  <si>
    <t>6.00:49.00:56.17</t>
  </si>
  <si>
    <t>-50.00:36.00:52.73</t>
  </si>
  <si>
    <t>NU PUP</t>
  </si>
  <si>
    <t>6.00:37.00:45.67</t>
  </si>
  <si>
    <t>-43.00:11.00:45.50</t>
  </si>
  <si>
    <t>SIG PUP</t>
  </si>
  <si>
    <t>7.00:29.00:13.84</t>
  </si>
  <si>
    <t>-43.00:18.00:5.30</t>
  </si>
  <si>
    <t>XI PUP</t>
  </si>
  <si>
    <t>7.00:49.00:17.65</t>
  </si>
  <si>
    <t>-24.00:51.00:35.31</t>
  </si>
  <si>
    <t>20 PUP</t>
  </si>
  <si>
    <t>8.00:13.00:19.96</t>
  </si>
  <si>
    <t>-15.00:47.00:17.75</t>
  </si>
  <si>
    <t>4 PUP</t>
  </si>
  <si>
    <t>7.00:45.00:56.86</t>
  </si>
  <si>
    <t>-14.00:33.00:49.76</t>
  </si>
  <si>
    <t>ALP PYX</t>
  </si>
  <si>
    <t>8.00:43.00:35.54</t>
  </si>
  <si>
    <t>-33.00:11.00:11.02</t>
  </si>
  <si>
    <t>GAM PYX</t>
  </si>
  <si>
    <t>8.00:50.00:31.93</t>
  </si>
  <si>
    <t>-27.00:42.00:35.59</t>
  </si>
  <si>
    <t>THE PYX</t>
  </si>
  <si>
    <t>9.00:21.00:29.59</t>
  </si>
  <si>
    <t>-25.00:57.00:55.67</t>
  </si>
  <si>
    <t>EPS PYX</t>
  </si>
  <si>
    <t>9.00:9.00:56.42</t>
  </si>
  <si>
    <t>-30.00:21.00:55.39</t>
  </si>
  <si>
    <t>GAM VEL</t>
  </si>
  <si>
    <t>8.00:9.00:31.96</t>
  </si>
  <si>
    <t>-47.00:20.00:11.91</t>
  </si>
  <si>
    <t>LAM VEL</t>
  </si>
  <si>
    <t>9.00:7.00:59.77</t>
  </si>
  <si>
    <t>-43.00:25.00:57.38</t>
  </si>
  <si>
    <t>KAP VEL</t>
  </si>
  <si>
    <t>9.00:22.00:6.82</t>
  </si>
  <si>
    <t>-55.00:0.00:38.60</t>
  </si>
  <si>
    <t>PHI VEL</t>
  </si>
  <si>
    <t>9.00:56.00:51.75</t>
  </si>
  <si>
    <t>-54.00:34.00:4.15</t>
  </si>
  <si>
    <t>OMI VEL</t>
  </si>
  <si>
    <t>8.00:40.00:17.59</t>
  </si>
  <si>
    <t>-52.00:55.00:19.10</t>
  </si>
  <si>
    <t>ALTAIR</t>
  </si>
  <si>
    <t>19.00:50.00:47.00</t>
  </si>
  <si>
    <t>+8.00:52.00:6.03</t>
  </si>
  <si>
    <t>0.77</t>
  </si>
  <si>
    <t>TARAZED</t>
  </si>
  <si>
    <t>19.00:46.00:15.58</t>
  </si>
  <si>
    <t>+10.00:36.00:47.77</t>
  </si>
  <si>
    <t>ZET AQL</t>
  </si>
  <si>
    <t>19.00:5.00:24.61</t>
  </si>
  <si>
    <t>+13.00:51.00:48.43</t>
  </si>
  <si>
    <t>THE AQL</t>
  </si>
  <si>
    <t>20.00:11.00:18.28</t>
  </si>
  <si>
    <t>-0.00:49.00:17.30</t>
  </si>
  <si>
    <t>DEL AQL</t>
  </si>
  <si>
    <t>19.00:25.00:29.90</t>
  </si>
  <si>
    <t>+3.00:6.00:53.17</t>
  </si>
  <si>
    <t>LAM AQL</t>
  </si>
  <si>
    <t>19.00:6.00:14.94</t>
  </si>
  <si>
    <t>-4.00:52.00:57.14</t>
  </si>
  <si>
    <t>ETA AQL</t>
  </si>
  <si>
    <t>19.00:52.00:28.37</t>
  </si>
  <si>
    <t>+1.00:0.00:20.37</t>
  </si>
  <si>
    <t>ALSHAIN</t>
  </si>
  <si>
    <t>19.00:55.00:18.79</t>
  </si>
  <si>
    <t>+6.00:24.00:24.29</t>
  </si>
  <si>
    <t>EPS AQL</t>
  </si>
  <si>
    <t>18.00:59.00:37.36</t>
  </si>
  <si>
    <t>+15.00:4.00:5.80</t>
  </si>
  <si>
    <t>MU AQL</t>
  </si>
  <si>
    <t>19.00:34.00:5.36</t>
  </si>
  <si>
    <t>+7.00:22.00:44.17</t>
  </si>
  <si>
    <t>69 AQL</t>
  </si>
  <si>
    <t>20.00:29.00:39.00</t>
  </si>
  <si>
    <t>-2.00:53.00:7.86</t>
  </si>
  <si>
    <t>KAP AQL</t>
  </si>
  <si>
    <t>19.00:36.00:53.45</t>
  </si>
  <si>
    <t>-7.00:1.00:38.98</t>
  </si>
  <si>
    <t>RHO AQL</t>
  </si>
  <si>
    <t>20.00:14.00:16.62</t>
  </si>
  <si>
    <t>+15.00:11.00:51.25</t>
  </si>
  <si>
    <t>36 AQL</t>
  </si>
  <si>
    <t>19.00:30.00:39.83</t>
  </si>
  <si>
    <t>-2.00:47.00:19.96</t>
  </si>
  <si>
    <t>OMG AQL</t>
  </si>
  <si>
    <t>19.00:17.00:49.00</t>
  </si>
  <si>
    <t>+11.00:35.00:43.49</t>
  </si>
  <si>
    <t>51 AQL</t>
  </si>
  <si>
    <t>19.00:50.00:46.79</t>
  </si>
  <si>
    <t>-10.00:45.00:48.62</t>
  </si>
  <si>
    <t>TAU AQL</t>
  </si>
  <si>
    <t>20.00:4.00:8.31</t>
  </si>
  <si>
    <t>+7.00:16.00:40.58</t>
  </si>
  <si>
    <t>BET ARA</t>
  </si>
  <si>
    <t>17.00:25.00:17.99</t>
  </si>
  <si>
    <t>-55.00:31.00:47.61</t>
  </si>
  <si>
    <t>ALP ARA</t>
  </si>
  <si>
    <t>17.00:31.00:50.50</t>
  </si>
  <si>
    <t>-49.00:52.00:34.29</t>
  </si>
  <si>
    <t>ZET ARA</t>
  </si>
  <si>
    <t>16.00:58.00:37.20</t>
  </si>
  <si>
    <t>-55.00:59.00:24.51</t>
  </si>
  <si>
    <t>DEL ARA</t>
  </si>
  <si>
    <t>17.00:31.00:5.89</t>
  </si>
  <si>
    <t>-60.00:41.00:1.69</t>
  </si>
  <si>
    <t>EPS1 ARA</t>
  </si>
  <si>
    <t>16.00:59.00:35.06</t>
  </si>
  <si>
    <t>-53.00:9.00:37.82</t>
  </si>
  <si>
    <t>MU ARA</t>
  </si>
  <si>
    <t>17.00:44.00:8.70</t>
  </si>
  <si>
    <t>-51.00:50.00:2.68</t>
  </si>
  <si>
    <t>RIGEL KENTAURUS</t>
  </si>
  <si>
    <t>14.00:39.00:35.88</t>
  </si>
  <si>
    <t>-60.00:50.00:7.44</t>
  </si>
  <si>
    <t>0.00</t>
  </si>
  <si>
    <t>BET CEN</t>
  </si>
  <si>
    <t>14.00:3.00:49.40</t>
  </si>
  <si>
    <t>-60.00:22.00:22.79</t>
  </si>
  <si>
    <t>0.61</t>
  </si>
  <si>
    <t>MENKENT</t>
  </si>
  <si>
    <t>14.00:6.00:40.95</t>
  </si>
  <si>
    <t>-36.00:22.00:12.03</t>
  </si>
  <si>
    <t>EPS CEN</t>
  </si>
  <si>
    <t>13.00:39.00:53.24</t>
  </si>
  <si>
    <t>-53.00:27.00:58.99</t>
  </si>
  <si>
    <t>ETA CEN</t>
  </si>
  <si>
    <t>14.00:35.00:30.42</t>
  </si>
  <si>
    <t>-42.00:9.00:28.39</t>
  </si>
  <si>
    <t>ZET CEN</t>
  </si>
  <si>
    <t>13.00:55.00:32.38</t>
  </si>
  <si>
    <t>-47.00:17.00:18.12</t>
  </si>
  <si>
    <t>DEL CEN</t>
  </si>
  <si>
    <t>12.00:8.00:21.51</t>
  </si>
  <si>
    <t>-50.00:43.00:20.74</t>
  </si>
  <si>
    <t>IOT CEN</t>
  </si>
  <si>
    <t>13.00:20.00:35.82</t>
  </si>
  <si>
    <t>-36.00:42.00:44.32</t>
  </si>
  <si>
    <t>MU CEN</t>
  </si>
  <si>
    <t>13.00:49.00:36.99</t>
  </si>
  <si>
    <t>-42.00:28.00:25.53</t>
  </si>
  <si>
    <t>LAM CEN</t>
  </si>
  <si>
    <t>11.00:35.00:46.84</t>
  </si>
  <si>
    <t>-63.00:1.00:11.32</t>
  </si>
  <si>
    <t>KAP CEN</t>
  </si>
  <si>
    <t>14.00:59.00:9.69</t>
  </si>
  <si>
    <t>-42.00:6.00:15.37</t>
  </si>
  <si>
    <t>PI CEN</t>
  </si>
  <si>
    <t>11.00:21.00:0.42</t>
  </si>
  <si>
    <t>-54.00:29.00:27.82</t>
  </si>
  <si>
    <t>SIG CEN</t>
  </si>
  <si>
    <t>12.00:28.00:2.38</t>
  </si>
  <si>
    <t>-50.00:13.00:50.47</t>
  </si>
  <si>
    <t>1 CEN</t>
  </si>
  <si>
    <t>13.00:45.00:41.24</t>
  </si>
  <si>
    <t>-33.00:2.00:37.56</t>
  </si>
  <si>
    <t>XI2 CEN</t>
  </si>
  <si>
    <t>13.00:6.00:54.63</t>
  </si>
  <si>
    <t>-49.00:54.00:22.49</t>
  </si>
  <si>
    <t>ALP CRA</t>
  </si>
  <si>
    <t>19.00:9.00:28.33</t>
  </si>
  <si>
    <t>-37.00:54.00:16.22</t>
  </si>
  <si>
    <t>THE CRA</t>
  </si>
  <si>
    <t>18.00:33.00:30.17</t>
  </si>
  <si>
    <t>-42.00:18.00:45.09</t>
  </si>
  <si>
    <t>GIENAH</t>
  </si>
  <si>
    <t>12.00:15.00:48.36</t>
  </si>
  <si>
    <t>-17.00:32.00:30.97</t>
  </si>
  <si>
    <t>BET CRV</t>
  </si>
  <si>
    <t>12.00:34.00:23.23</t>
  </si>
  <si>
    <t>-23.00:23.00:48.31</t>
  </si>
  <si>
    <t>ALGORAB</t>
  </si>
  <si>
    <t>12.00:29.00:51.85</t>
  </si>
  <si>
    <t>-16.00:30.00:55.57</t>
  </si>
  <si>
    <t>EPS CRV</t>
  </si>
  <si>
    <t>12.00:10.00:7.48</t>
  </si>
  <si>
    <t>-22.00:37.00:11.15</t>
  </si>
  <si>
    <t>DEL CRT</t>
  </si>
  <si>
    <t>11.00:19.00:20.45</t>
  </si>
  <si>
    <t>-14.00:46.00:42.83</t>
  </si>
  <si>
    <t>ALKES</t>
  </si>
  <si>
    <t>10.00:59.00:46.47</t>
  </si>
  <si>
    <t>-18.00:17.00:55.65</t>
  </si>
  <si>
    <t>GAM CRT</t>
  </si>
  <si>
    <t>11.00:24.00:52.92</t>
  </si>
  <si>
    <t>-17.00:41.00:2.47</t>
  </si>
  <si>
    <t>BET CRT</t>
  </si>
  <si>
    <t>11.00:11.00:39.49</t>
  </si>
  <si>
    <t>-22.00:49.00:33.10</t>
  </si>
  <si>
    <t>THE CRT</t>
  </si>
  <si>
    <t>11.00:36.00:40.91</t>
  </si>
  <si>
    <t>-9.00:48.00:8.16</t>
  </si>
  <si>
    <t>ZET CRT</t>
  </si>
  <si>
    <t>11.00:44.00:45.78</t>
  </si>
  <si>
    <t>-18.00:21.00:2.73</t>
  </si>
  <si>
    <t>ETA CRT</t>
  </si>
  <si>
    <t>11.00:56.00:0.94</t>
  </si>
  <si>
    <t>-17.00:9.00:3.02</t>
  </si>
  <si>
    <t>BET CRU</t>
  </si>
  <si>
    <t>12.00:47.00:43.23</t>
  </si>
  <si>
    <t>-59.00:41.00:19.46</t>
  </si>
  <si>
    <t>ACRUX</t>
  </si>
  <si>
    <t>12.00:26.00:35.87</t>
  </si>
  <si>
    <t>-63.00:5.00:56.58</t>
  </si>
  <si>
    <t>GACRUX</t>
  </si>
  <si>
    <t>12.00:31.00:9.92</t>
  </si>
  <si>
    <t>-57.00:6.00:47.50</t>
  </si>
  <si>
    <t>DEL CRU</t>
  </si>
  <si>
    <t>12.00:15.00:8.68</t>
  </si>
  <si>
    <t>-58.00:44.00:56.08</t>
  </si>
  <si>
    <t>DENEB</t>
  </si>
  <si>
    <t>20.00:41.00:25.91</t>
  </si>
  <si>
    <t>+45.00:16.00:49.31</t>
  </si>
  <si>
    <t>SADR</t>
  </si>
  <si>
    <t>20.00:22.00:13.70</t>
  </si>
  <si>
    <t>+40.00:15.00:24.14</t>
  </si>
  <si>
    <t>EPS CYG</t>
  </si>
  <si>
    <t>20.00:46.00:12.68</t>
  </si>
  <si>
    <t>+33.00:58.00:12.92</t>
  </si>
  <si>
    <t>ALBIREO</t>
  </si>
  <si>
    <t>19.00:30.00:43.30</t>
  </si>
  <si>
    <t>+27.00:57.00:34.83</t>
  </si>
  <si>
    <t>ZET CYG</t>
  </si>
  <si>
    <t>21.00:12.00:56.18</t>
  </si>
  <si>
    <t>+30.00:13.00:37.06</t>
  </si>
  <si>
    <t>XI CYG</t>
  </si>
  <si>
    <t>21.00:4.00:55.86</t>
  </si>
  <si>
    <t>+43.00:55.00:40.28</t>
  </si>
  <si>
    <t>KAP CYG</t>
  </si>
  <si>
    <t>19.00:17.00:6.15</t>
  </si>
  <si>
    <t>+53.00:22.00:6.54</t>
  </si>
  <si>
    <t>IOT CYG</t>
  </si>
  <si>
    <t>19.00:29.00:42.34</t>
  </si>
  <si>
    <t>+51.00:43.00:47.26</t>
  </si>
  <si>
    <t>V695 CYG</t>
  </si>
  <si>
    <t>20.00:13.00:37.90</t>
  </si>
  <si>
    <t>+46.00:44.00:28.87</t>
  </si>
  <si>
    <t>ETA CYG</t>
  </si>
  <si>
    <t>19.00:56.00:18.37</t>
  </si>
  <si>
    <t>+35.00:5.00:0.34</t>
  </si>
  <si>
    <t>NU CYG</t>
  </si>
  <si>
    <t>20.00:57.00:10.41</t>
  </si>
  <si>
    <t>+41.00:10.00:1.88</t>
  </si>
  <si>
    <t>41 CYG</t>
  </si>
  <si>
    <t>20.00:29.00:23.73</t>
  </si>
  <si>
    <t>+30.00:22.00:6.84</t>
  </si>
  <si>
    <t>RHO CYG</t>
  </si>
  <si>
    <t>21.00:33.00:58.85</t>
  </si>
  <si>
    <t>+45.00:35.00:30.63</t>
  </si>
  <si>
    <t>SIG CYG</t>
  </si>
  <si>
    <t>21.00:17.00:24.95</t>
  </si>
  <si>
    <t>+39.00:23.00:40.87</t>
  </si>
  <si>
    <t>PI2 CYG</t>
  </si>
  <si>
    <t>21.00:46.00:47.61</t>
  </si>
  <si>
    <t>+49.00:18.00:34.46</t>
  </si>
  <si>
    <t>33 CYG</t>
  </si>
  <si>
    <t>20.00:13.00:23.86</t>
  </si>
  <si>
    <t>+56.00:34.00:3.87</t>
  </si>
  <si>
    <t>UPS CYG</t>
  </si>
  <si>
    <t>21.00:17.00:55.07</t>
  </si>
  <si>
    <t>+34.00:53.00:48.68</t>
  </si>
  <si>
    <t>THE CYG</t>
  </si>
  <si>
    <t>19.00:36.00:26.49</t>
  </si>
  <si>
    <t>+50.00:13.00:15.80</t>
  </si>
  <si>
    <t>8 CYG</t>
  </si>
  <si>
    <t>19.00:31.00:46.31</t>
  </si>
  <si>
    <t>+34.00:27.00:10.73</t>
  </si>
  <si>
    <t>V832 CYG</t>
  </si>
  <si>
    <t>20.00:59.00:49.55</t>
  </si>
  <si>
    <t>+47.00:31.00:15.54</t>
  </si>
  <si>
    <t>15 CYG</t>
  </si>
  <si>
    <t>19.00:44.00:16.60</t>
  </si>
  <si>
    <t>+37.00:21.00:15.64</t>
  </si>
  <si>
    <t>28 CYG</t>
  </si>
  <si>
    <t>20.00:9.00:25.62</t>
  </si>
  <si>
    <t>+36.00:50.00:22.66</t>
  </si>
  <si>
    <t>74 CYG</t>
  </si>
  <si>
    <t>21.00:36.00:56.97</t>
  </si>
  <si>
    <t>+40.00:24.00:48.76</t>
  </si>
  <si>
    <t>61 CYG</t>
  </si>
  <si>
    <t>21.00:6.00:54.59</t>
  </si>
  <si>
    <t>+38.00:44.00:44.99</t>
  </si>
  <si>
    <t>71 CYG</t>
  </si>
  <si>
    <t>21.00:29.00:26.95</t>
  </si>
  <si>
    <t>+46.00:32.00:26.15</t>
  </si>
  <si>
    <t>42 CYG</t>
  </si>
  <si>
    <t>20.00:29.00:20.39</t>
  </si>
  <si>
    <t>+36.00:27.00:17.11</t>
  </si>
  <si>
    <t>KORNEPHOROS</t>
  </si>
  <si>
    <t>16.00:30.00:13.20</t>
  </si>
  <si>
    <t>+21.00:29.00:22.56</t>
  </si>
  <si>
    <t>DEL HER</t>
  </si>
  <si>
    <t>17.00:15.00:1.91</t>
  </si>
  <si>
    <t>+24.00:50.00:21.17</t>
  </si>
  <si>
    <t>PI HER</t>
  </si>
  <si>
    <t>17.00:15.00:2.83</t>
  </si>
  <si>
    <t>+36.00:48.00:33.01</t>
  </si>
  <si>
    <t>MU HER</t>
  </si>
  <si>
    <t>17.00:46.00:27.51</t>
  </si>
  <si>
    <t>+27.00:43.00:14.35</t>
  </si>
  <si>
    <t>ETA HER</t>
  </si>
  <si>
    <t>16.00:42.00:53.77</t>
  </si>
  <si>
    <t>+38.00:55.00:20.30</t>
  </si>
  <si>
    <t>XI HER</t>
  </si>
  <si>
    <t>17.00:57.00:45.89</t>
  </si>
  <si>
    <t>+29.00:14.00:52.46</t>
  </si>
  <si>
    <t>GAM HER</t>
  </si>
  <si>
    <t>16.00:21.00:55.21</t>
  </si>
  <si>
    <t>+19.00:9.00:11.20</t>
  </si>
  <si>
    <t>IOT HER</t>
  </si>
  <si>
    <t>17.00:39.00:27.89</t>
  </si>
  <si>
    <t>+46.00:0.00:22.90</t>
  </si>
  <si>
    <t>OMI HER</t>
  </si>
  <si>
    <t>18.00:7.00:32.55</t>
  </si>
  <si>
    <t>+28.00:45.00:45.01</t>
  </si>
  <si>
    <t>109 HER</t>
  </si>
  <si>
    <t>18.00:23.00:41.88</t>
  </si>
  <si>
    <t>+21.00:46.00:11.08</t>
  </si>
  <si>
    <t>THE HER</t>
  </si>
  <si>
    <t>17.00:56.00:15.18</t>
  </si>
  <si>
    <t>+37.00:15.00:1.90</t>
  </si>
  <si>
    <t>TAU HER</t>
  </si>
  <si>
    <t>16.00:19.00:44.44</t>
  </si>
  <si>
    <t>+46.00:18.00:48.21</t>
  </si>
  <si>
    <t>EPS HER</t>
  </si>
  <si>
    <t>17.00:0.00:17.38</t>
  </si>
  <si>
    <t>+30.00:55.00:35.10</t>
  </si>
  <si>
    <t>110 HER</t>
  </si>
  <si>
    <t>18.00:45.00:39.72</t>
  </si>
  <si>
    <t>+20.00:32.00:46.72</t>
  </si>
  <si>
    <t>SIG HER</t>
  </si>
  <si>
    <t>16.00:34.00:6.18</t>
  </si>
  <si>
    <t>+42.00:26.00:13.31</t>
  </si>
  <si>
    <t>PHI HER</t>
  </si>
  <si>
    <t>16.00:8.00:46.17</t>
  </si>
  <si>
    <t>+44.00:56.00:5.72</t>
  </si>
  <si>
    <t>OMG HER</t>
  </si>
  <si>
    <t>16.00:25.00:24.96</t>
  </si>
  <si>
    <t>+14.00:1.00:59.75</t>
  </si>
  <si>
    <t>60 HER</t>
  </si>
  <si>
    <t>17.00:5.00:22.69</t>
  </si>
  <si>
    <t>+12.00:44.00:27.03</t>
  </si>
  <si>
    <t>77 HER</t>
  </si>
  <si>
    <t>17.00:26.00:44.24</t>
  </si>
  <si>
    <t>+48.00:15.00:36.26</t>
  </si>
  <si>
    <t>49 HER</t>
  </si>
  <si>
    <t>16.00:52.00:4.85</t>
  </si>
  <si>
    <t>+14.00:58.00:27.09</t>
  </si>
  <si>
    <t>ALPHARD</t>
  </si>
  <si>
    <t>9.00:27.00:35.24</t>
  </si>
  <si>
    <t>-8.00:39.00:31.15</t>
  </si>
  <si>
    <t>GAM HYA</t>
  </si>
  <si>
    <t>13.00:18.00:55.29</t>
  </si>
  <si>
    <t>-23.00:10.00:17.66</t>
  </si>
  <si>
    <t>ZET HYA</t>
  </si>
  <si>
    <t>8.00:55.00:23.62</t>
  </si>
  <si>
    <t>+5.00:56.00:43.88</t>
  </si>
  <si>
    <t>NU HYA</t>
  </si>
  <si>
    <t>10.00:49.00:37.49</t>
  </si>
  <si>
    <t>-16.00:11.00:37.26</t>
  </si>
  <si>
    <t>PI HYA</t>
  </si>
  <si>
    <t>14.00:6.00:22.30</t>
  </si>
  <si>
    <t>-26.00:40.00:56.52</t>
  </si>
  <si>
    <t>XI HYA</t>
  </si>
  <si>
    <t>11.00:33.00:0.12</t>
  </si>
  <si>
    <t>-31.00:51.00:27.51</t>
  </si>
  <si>
    <t>LAM HYA</t>
  </si>
  <si>
    <t>10.00:10.00:35.28</t>
  </si>
  <si>
    <t>-12.00:21.00:14.72</t>
  </si>
  <si>
    <t>MU HYA</t>
  </si>
  <si>
    <t>10.00:26.00:5.43</t>
  </si>
  <si>
    <t>-16.00:50.00:10.85</t>
  </si>
  <si>
    <t>THE HYA</t>
  </si>
  <si>
    <t>9.00:14.00:21.87</t>
  </si>
  <si>
    <t>+2.00:18.00:51.23</t>
  </si>
  <si>
    <t>IOT HYA</t>
  </si>
  <si>
    <t>9.00:39.00:51.36</t>
  </si>
  <si>
    <t>-1.00:8.00:34.37</t>
  </si>
  <si>
    <t>DEL HYA</t>
  </si>
  <si>
    <t>8.00:37.00:39.37</t>
  </si>
  <si>
    <t>+5.00:42.00:13.45</t>
  </si>
  <si>
    <t>SIG HYA</t>
  </si>
  <si>
    <t>8.00:38.00:45.44</t>
  </si>
  <si>
    <t>+3.00:20.00:28.96</t>
  </si>
  <si>
    <t>UPS2 HYA</t>
  </si>
  <si>
    <t>10.00:5.00:7.47</t>
  </si>
  <si>
    <t>-13.00:3.00:52.86</t>
  </si>
  <si>
    <t>OMI HYA</t>
  </si>
  <si>
    <t>11.00:40.00:12.79</t>
  </si>
  <si>
    <t>-34.00:44.00:40.81</t>
  </si>
  <si>
    <t>CHI1 HYA</t>
  </si>
  <si>
    <t>11.00:5.00:19.91</t>
  </si>
  <si>
    <t>-27.00:17.00:36.96</t>
  </si>
  <si>
    <t>52 HYA</t>
  </si>
  <si>
    <t>14.00:28.00:10.42</t>
  </si>
  <si>
    <t>-29.00:29.00:29.87</t>
  </si>
  <si>
    <t>6 HYA</t>
  </si>
  <si>
    <t>8.00:40.00:1.46</t>
  </si>
  <si>
    <t>-12.00:28.00:31.49</t>
  </si>
  <si>
    <t>KAP HYA</t>
  </si>
  <si>
    <t>9.00:40.00:18.36</t>
  </si>
  <si>
    <t>-14.00:19.00:56.40</t>
  </si>
  <si>
    <t>44 HYA</t>
  </si>
  <si>
    <t>10.00:34.00:0.89</t>
  </si>
  <si>
    <t>-23.00:44.00:42.64</t>
  </si>
  <si>
    <t>47 HYA</t>
  </si>
  <si>
    <t>13.00:58.00:31.14</t>
  </si>
  <si>
    <t>-24.00:58.00:20.08</t>
  </si>
  <si>
    <t>14 HYA</t>
  </si>
  <si>
    <t>8.00:49.00:21.72</t>
  </si>
  <si>
    <t>-3.00:26.00:34.95</t>
  </si>
  <si>
    <t>28 HYA</t>
  </si>
  <si>
    <t>9.00:25.00:24.03</t>
  </si>
  <si>
    <t>-5.00:7.00:2.80</t>
  </si>
  <si>
    <t>48 HYA</t>
  </si>
  <si>
    <t>14.00:0.00:0.12</t>
  </si>
  <si>
    <t>-25.00:0.00:37.49</t>
  </si>
  <si>
    <t>ALP LUP</t>
  </si>
  <si>
    <t>14.00:41.00:55.76</t>
  </si>
  <si>
    <t>-47.00:23.00:17.51</t>
  </si>
  <si>
    <t>BET LUP</t>
  </si>
  <si>
    <t>14.00:58.00:31.92</t>
  </si>
  <si>
    <t>-43.00:8.00:2.40</t>
  </si>
  <si>
    <t>ZET LUP</t>
  </si>
  <si>
    <t>15.00:12.00:17.10</t>
  </si>
  <si>
    <t>-52.00:5.00:57.38</t>
  </si>
  <si>
    <t>PHI1 LUP</t>
  </si>
  <si>
    <t>15.00:21.00:48.37</t>
  </si>
  <si>
    <t>-36.00:15.00:41.03</t>
  </si>
  <si>
    <t>CHI LUP</t>
  </si>
  <si>
    <t>15.00:50.00:57.53</t>
  </si>
  <si>
    <t>-33.00:37.00:37.84</t>
  </si>
  <si>
    <t>THE LUP</t>
  </si>
  <si>
    <t>16.00:6.00:35.54</t>
  </si>
  <si>
    <t>-36.00:48.00:8.29</t>
  </si>
  <si>
    <t>VEGA</t>
  </si>
  <si>
    <t>18.00:36.00:56.33</t>
  </si>
  <si>
    <t>+38.00:47.00:1.17</t>
  </si>
  <si>
    <t>0.03</t>
  </si>
  <si>
    <t>SULAFAT</t>
  </si>
  <si>
    <t>18.00:58.00:56.62</t>
  </si>
  <si>
    <t>+32.00:41.00:22.42</t>
  </si>
  <si>
    <t>SHELIAK</t>
  </si>
  <si>
    <t>18.00:50.00:4.80</t>
  </si>
  <si>
    <t>+33.00:21.00:45.65</t>
  </si>
  <si>
    <t>R LYRAE</t>
  </si>
  <si>
    <t>18.00:55.00:20.11</t>
  </si>
  <si>
    <t>+43.00:56.00:45.99</t>
  </si>
  <si>
    <t>THE LYR</t>
  </si>
  <si>
    <t>19.00:16.00:22.09</t>
  </si>
  <si>
    <t>+38.00:8.00:1.46</t>
  </si>
  <si>
    <t>IOT LYR</t>
  </si>
  <si>
    <t>19.00:7.00:18.12</t>
  </si>
  <si>
    <t>+36.00:6.00:0.61</t>
  </si>
  <si>
    <t>RASALHAGUE</t>
  </si>
  <si>
    <t>17.00:34.00:56.07</t>
  </si>
  <si>
    <t>+12.00:33.00:36.14</t>
  </si>
  <si>
    <t>ZET OPH</t>
  </si>
  <si>
    <t>16.00:37.00:9.54</t>
  </si>
  <si>
    <t>-10.00:34.00:1.56</t>
  </si>
  <si>
    <t>YED PRIOR</t>
  </si>
  <si>
    <t>16.00:14.00:20.74</t>
  </si>
  <si>
    <t>-3.00:41.00:39.55</t>
  </si>
  <si>
    <t>CEBALRAI</t>
  </si>
  <si>
    <t>17.00:43.00:28.35</t>
  </si>
  <si>
    <t>+4.00:34.00:2.26</t>
  </si>
  <si>
    <t>KAP OPH</t>
  </si>
  <si>
    <t>16.00:57.00:40.10</t>
  </si>
  <si>
    <t>+9.00:22.00:30.09</t>
  </si>
  <si>
    <t>YED POSTERIOR</t>
  </si>
  <si>
    <t>16.00:18.00:19.29</t>
  </si>
  <si>
    <t>-4.00:41.00:32.99</t>
  </si>
  <si>
    <t>THE OPH</t>
  </si>
  <si>
    <t>17.00:22.00:0.58</t>
  </si>
  <si>
    <t>-24.00:59.00:58.25</t>
  </si>
  <si>
    <t>NU OPH</t>
  </si>
  <si>
    <t>17.00:59.00:1.59</t>
  </si>
  <si>
    <t>-9.00:46.00:25.10</t>
  </si>
  <si>
    <t>72 OPH</t>
  </si>
  <si>
    <t>18.00:7.00:20.98</t>
  </si>
  <si>
    <t>+9.00:33.00:49.87</t>
  </si>
  <si>
    <t>GAM OPH</t>
  </si>
  <si>
    <t>17.00:47.00:53.56</t>
  </si>
  <si>
    <t>+2.00:42.00:26.19</t>
  </si>
  <si>
    <t>67 OPH</t>
  </si>
  <si>
    <t>18.00:0.00:38.71</t>
  </si>
  <si>
    <t>+2.00:55.00:53.60</t>
  </si>
  <si>
    <t>45 OPH</t>
  </si>
  <si>
    <t>17.00:27.00:21.28</t>
  </si>
  <si>
    <t>-29.00:52.00:1.49</t>
  </si>
  <si>
    <t>GAM SGE</t>
  </si>
  <si>
    <t>19.00:58.00:45.42</t>
  </si>
  <si>
    <t>+19.00:29.00:31.79</t>
  </si>
  <si>
    <t>DEL SGE</t>
  </si>
  <si>
    <t>19.00:47.00:23.27</t>
  </si>
  <si>
    <t>+18.00:32.00:3.34</t>
  </si>
  <si>
    <t>BET SGE</t>
  </si>
  <si>
    <t>19.00:41.00:2.94</t>
  </si>
  <si>
    <t>+17.00:28.00:33.74</t>
  </si>
  <si>
    <t>GAM SCT</t>
  </si>
  <si>
    <t>18.00:29.00:11.85</t>
  </si>
  <si>
    <t>-14.00:33.00:56.92</t>
  </si>
  <si>
    <t>EPS SCT</t>
  </si>
  <si>
    <t>18.00:43.00:31.25</t>
  </si>
  <si>
    <t>-8.00:16.00:30.81</t>
  </si>
  <si>
    <t>UNUKALHAI</t>
  </si>
  <si>
    <t>15.00:44.00:16.08</t>
  </si>
  <si>
    <t>+6.00:25.00:32.31</t>
  </si>
  <si>
    <t>ETA SER</t>
  </si>
  <si>
    <t>18.00:21.00:18.60</t>
  </si>
  <si>
    <t>-2.00:53.00:55.74</t>
  </si>
  <si>
    <t>MU SER</t>
  </si>
  <si>
    <t>15.00:49.00:37.22</t>
  </si>
  <si>
    <t>-3.00:25.00:48.81</t>
  </si>
  <si>
    <t>XI SER</t>
  </si>
  <si>
    <t>17.00:37.00:35.20</t>
  </si>
  <si>
    <t>-15.00:23.00:54.78</t>
  </si>
  <si>
    <t>BET SER</t>
  </si>
  <si>
    <t>15.00:46.00:11.26</t>
  </si>
  <si>
    <t>+15.00:25.00:18.56</t>
  </si>
  <si>
    <t>EPS SER</t>
  </si>
  <si>
    <t>15.00:50.00:48.97</t>
  </si>
  <si>
    <t>+4.00:28.00:39.84</t>
  </si>
  <si>
    <t>GAM SER</t>
  </si>
  <si>
    <t>15.00:56.00:27.18</t>
  </si>
  <si>
    <t>+15.00:39.00:41.88</t>
  </si>
  <si>
    <t>KAP SER</t>
  </si>
  <si>
    <t>15.00:48.00:44.38</t>
  </si>
  <si>
    <t>+18.00:8.00:29.60</t>
  </si>
  <si>
    <t>ALYA</t>
  </si>
  <si>
    <t>18.00:56.00:13.19</t>
  </si>
  <si>
    <t>+4.00:12.00:12.91</t>
  </si>
  <si>
    <t>TAU1 SER</t>
  </si>
  <si>
    <t>15.00:25.00:47.40</t>
  </si>
  <si>
    <t>+15.00:25.00:40.87</t>
  </si>
  <si>
    <t>3 SER</t>
  </si>
  <si>
    <t>15.00:15.00:11.36</t>
  </si>
  <si>
    <t>+4.00:56.00:21.67</t>
  </si>
  <si>
    <t>DEL SEX</t>
  </si>
  <si>
    <t>10.00:29.00:28.70</t>
  </si>
  <si>
    <t>-2.00:44.00:20.84</t>
  </si>
  <si>
    <t>EPS SEX</t>
  </si>
  <si>
    <t>10.00:17.00:37.80</t>
  </si>
  <si>
    <t>-8.00:4.00:8.17</t>
  </si>
  <si>
    <t>41 SEX</t>
  </si>
  <si>
    <t>10.00:50.00:18.05</t>
  </si>
  <si>
    <t>-8.00:53.00:52.06</t>
  </si>
  <si>
    <t>25 SEX</t>
  </si>
  <si>
    <t>10.00:23.00:26.47</t>
  </si>
  <si>
    <t>-4.00:4.00:26.61</t>
  </si>
  <si>
    <t>6 SEX</t>
  </si>
  <si>
    <t>9.00:51.00:14.02</t>
  </si>
  <si>
    <t>-4.00:14.00:36.15</t>
  </si>
  <si>
    <t>33 SEX</t>
  </si>
  <si>
    <t>10.00:41.00:24.18</t>
  </si>
  <si>
    <t>-1.00:44.00:29.55</t>
  </si>
  <si>
    <t>RS SEX</t>
  </si>
  <si>
    <t>10.00:21.00:2.00</t>
  </si>
  <si>
    <t>+2.00:17.00:22.80</t>
  </si>
  <si>
    <t>12 SEX</t>
  </si>
  <si>
    <t>9.00:59.00:43.07</t>
  </si>
  <si>
    <t>+3.00:23.00:5.08</t>
  </si>
  <si>
    <t>ATRIA</t>
  </si>
  <si>
    <t>16.00:48.00:39.86</t>
  </si>
  <si>
    <t>-69.00:1.00:39.82</t>
  </si>
  <si>
    <t>BET TRA</t>
  </si>
  <si>
    <t>15.00:55.00:8.54</t>
  </si>
  <si>
    <t>-63.00:25.00:50.37</t>
  </si>
  <si>
    <t>GAM TRA</t>
  </si>
  <si>
    <t>15.00:18.00:54.55</t>
  </si>
  <si>
    <t>-68.00:40.00:46.38</t>
  </si>
  <si>
    <t>DEL TRA</t>
  </si>
  <si>
    <t>16.00:15.00:26.26</t>
  </si>
  <si>
    <t>-63.00:41.00:8.31</t>
  </si>
  <si>
    <t>EPS TRA</t>
  </si>
  <si>
    <t>15.00:36.00:43.21</t>
  </si>
  <si>
    <t>-66.00:19.00:1.44</t>
  </si>
  <si>
    <t>ZET TRA</t>
  </si>
  <si>
    <t>16.00:28.00:28.12</t>
  </si>
  <si>
    <t>-70.00:5.00:3.98</t>
  </si>
  <si>
    <t>ALP VUL</t>
  </si>
  <si>
    <t>19.00:28.00:42.33</t>
  </si>
  <si>
    <t>+24.00:39.00:53.66</t>
  </si>
  <si>
    <t>15 VUL</t>
  </si>
  <si>
    <t>20.00:1.00:6.05</t>
  </si>
  <si>
    <t>+27.00:45.00:12.92</t>
  </si>
  <si>
    <t>29 VUL</t>
  </si>
  <si>
    <t>20.00:38.00:31.33</t>
  </si>
  <si>
    <t>+21.00:12.00:4.36</t>
  </si>
  <si>
    <t>32 VUL</t>
  </si>
  <si>
    <t>20.00:54.00:33.63</t>
  </si>
  <si>
    <t>+28.00:3.00:27.47</t>
  </si>
  <si>
    <t>33 VUL</t>
  </si>
  <si>
    <t>20.00:58.00:16.35</t>
  </si>
  <si>
    <t>+22.00:19.00:33.27</t>
  </si>
  <si>
    <t>24 VUL</t>
  </si>
  <si>
    <t>20.00:16.00:47.08</t>
  </si>
  <si>
    <t>+24.00:40.00:15.90</t>
  </si>
  <si>
    <t>10 VUL</t>
  </si>
  <si>
    <t>19.00:43.00:42.92</t>
  </si>
  <si>
    <t>+25.00:46.00:18.94</t>
  </si>
  <si>
    <t>ALPHERATZ</t>
  </si>
  <si>
    <t>0.00:8.00:23.26</t>
  </si>
  <si>
    <t>+29.00:5.00:25.58</t>
  </si>
  <si>
    <t>MIRACH</t>
  </si>
  <si>
    <t>1.00:9.00:43.93</t>
  </si>
  <si>
    <t>+35.00:37.00:13.95</t>
  </si>
  <si>
    <t>ALMACH</t>
  </si>
  <si>
    <t>2.00:3.00:53.96</t>
  </si>
  <si>
    <t>+42.00:19.00:46.99</t>
  </si>
  <si>
    <t>DEL AND</t>
  </si>
  <si>
    <t>0.00:39.00:19.69</t>
  </si>
  <si>
    <t>+30.00:51.00:39.43</t>
  </si>
  <si>
    <t>51 AND</t>
  </si>
  <si>
    <t>1.00:37.00:59.56</t>
  </si>
  <si>
    <t>+48.00:37.00:41.55</t>
  </si>
  <si>
    <t>OMI AND</t>
  </si>
  <si>
    <t>23.00:1.00:55.26</t>
  </si>
  <si>
    <t>+42.00:19.00:33.50</t>
  </si>
  <si>
    <t>LAM AND</t>
  </si>
  <si>
    <t>23.00:37.00:33.85</t>
  </si>
  <si>
    <t>+46.00:27.00:29.43</t>
  </si>
  <si>
    <t>MU AND</t>
  </si>
  <si>
    <t>0.00:56.00:45.21</t>
  </si>
  <si>
    <t>+38.00:29.00:57.60</t>
  </si>
  <si>
    <t>ZET AND</t>
  </si>
  <si>
    <t>0.00:47.00:20.33</t>
  </si>
  <si>
    <t>+24.00:16.00:1.76</t>
  </si>
  <si>
    <t>UPS AND</t>
  </si>
  <si>
    <t>1.00:36.00:47.84</t>
  </si>
  <si>
    <t>+41.00:24.00:19.64</t>
  </si>
  <si>
    <t>KAP AND</t>
  </si>
  <si>
    <t>23.00:40.00:24.51</t>
  </si>
  <si>
    <t>+44.00:20.00:2.18</t>
  </si>
  <si>
    <t>IOT AND</t>
  </si>
  <si>
    <t>23.00:38.00:8.21</t>
  </si>
  <si>
    <t>+43.00:16.00:5.10</t>
  </si>
  <si>
    <t>PI AND</t>
  </si>
  <si>
    <t>0.00:36.00:52.85</t>
  </si>
  <si>
    <t>+33.00:43.00:9.63</t>
  </si>
  <si>
    <t>EPS AND</t>
  </si>
  <si>
    <t>0.00:38.00:33.35</t>
  </si>
  <si>
    <t>+29.00:18.00:42.30</t>
  </si>
  <si>
    <t>SIG AND</t>
  </si>
  <si>
    <t>0.00:18.00:19.66</t>
  </si>
  <si>
    <t>+36.00:47.00:6.92</t>
  </si>
  <si>
    <t>NU AND</t>
  </si>
  <si>
    <t>0.00:49.00:48.84</t>
  </si>
  <si>
    <t>+41.00:4.00:44.07</t>
  </si>
  <si>
    <t>OMG AND</t>
  </si>
  <si>
    <t>1.00:27.00:39.35</t>
  </si>
  <si>
    <t>+45.00:24.00:24.24</t>
  </si>
  <si>
    <t>XI AND</t>
  </si>
  <si>
    <t>1.00:22.00:20.42</t>
  </si>
  <si>
    <t>+45.00:31.00:43.62</t>
  </si>
  <si>
    <t>PSI AND</t>
  </si>
  <si>
    <t>23.00:46.00:2.05</t>
  </si>
  <si>
    <t>+46.00:25.00:13.10</t>
  </si>
  <si>
    <t>22 AND</t>
  </si>
  <si>
    <t>0.00:10.00:19.25</t>
  </si>
  <si>
    <t>+46.00:4.00:20.21</t>
  </si>
  <si>
    <t>RHO AND</t>
  </si>
  <si>
    <t>0.00:21.00:7.27</t>
  </si>
  <si>
    <t>+37.00:58.00:6.95</t>
  </si>
  <si>
    <t>62 AND</t>
  </si>
  <si>
    <t>2.00:19.00:16.79</t>
  </si>
  <si>
    <t>+47.00:22.00:47.88</t>
  </si>
  <si>
    <t>15 AND</t>
  </si>
  <si>
    <t>23.00:34.00:37.54</t>
  </si>
  <si>
    <t>+40.00:14.00:11.23</t>
  </si>
  <si>
    <t>5 AND</t>
  </si>
  <si>
    <t>23.00:7.00:45.39</t>
  </si>
  <si>
    <t>+49.00:17.00:44.92</t>
  </si>
  <si>
    <t>12 AND</t>
  </si>
  <si>
    <t>23.00:20.00:53.26</t>
  </si>
  <si>
    <t>+38.00:10.00:56.28</t>
  </si>
  <si>
    <t>CAPELLA</t>
  </si>
  <si>
    <t>5.00:16.00:41.35</t>
  </si>
  <si>
    <t>+45.00:59.00:52.90</t>
  </si>
  <si>
    <t>0.08</t>
  </si>
  <si>
    <t>MENKALINAN</t>
  </si>
  <si>
    <t>5.00:59.00:31.72</t>
  </si>
  <si>
    <t>+44.00:56.00:50.78</t>
  </si>
  <si>
    <t>IOT AUR</t>
  </si>
  <si>
    <t>4.00:56.00:59.61</t>
  </si>
  <si>
    <t>+33.00:9.00:57.93</t>
  </si>
  <si>
    <t>EPS AUR</t>
  </si>
  <si>
    <t>5.00:1.00:58.13</t>
  </si>
  <si>
    <t>+43.00:49.00:23.83</t>
  </si>
  <si>
    <t>ETA AUR</t>
  </si>
  <si>
    <t>5.00:6.00:30.88</t>
  </si>
  <si>
    <t>+41.00:14.00:4.15</t>
  </si>
  <si>
    <t>DEL AUR</t>
  </si>
  <si>
    <t>5.00:59.00:31.63</t>
  </si>
  <si>
    <t>+54.00:17.00:4.95</t>
  </si>
  <si>
    <t>ZET AUR</t>
  </si>
  <si>
    <t>5.00:2.00:28.68</t>
  </si>
  <si>
    <t>+41.00:4.00:32.96</t>
  </si>
  <si>
    <t>NU AUR</t>
  </si>
  <si>
    <t>5.00:51.00:29.38</t>
  </si>
  <si>
    <t>+39.00:8.00:54.56</t>
  </si>
  <si>
    <t>KAP AUR</t>
  </si>
  <si>
    <t>6.00:15.00:22.68</t>
  </si>
  <si>
    <t>+29.00:29.00:52.95</t>
  </si>
  <si>
    <t>LAM AUR</t>
  </si>
  <si>
    <t>5.00:19.00:8.47</t>
  </si>
  <si>
    <t>+40.00:5.00:56.61</t>
  </si>
  <si>
    <t>CHI AUR</t>
  </si>
  <si>
    <t>5.00:32.00:43.67</t>
  </si>
  <si>
    <t>+32.00:11.00:31.29</t>
  </si>
  <si>
    <t>MU AUR</t>
  </si>
  <si>
    <t>5.00:13.00:25.71</t>
  </si>
  <si>
    <t>+38.00:29.00:4.12</t>
  </si>
  <si>
    <t>63 AUR</t>
  </si>
  <si>
    <t>7.00:11.00:39.31</t>
  </si>
  <si>
    <t>+39.00:19.00:13.95</t>
  </si>
  <si>
    <t>PSI1 AUR</t>
  </si>
  <si>
    <t>6.00:24.00:53.89</t>
  </si>
  <si>
    <t>+49.00:17.00:16.53</t>
  </si>
  <si>
    <t>XI AUR</t>
  </si>
  <si>
    <t>5.00:54.00:50.76</t>
  </si>
  <si>
    <t>+55.00:42.00:25.15</t>
  </si>
  <si>
    <t>66 AUR</t>
  </si>
  <si>
    <t>7.00:24.00:8.46</t>
  </si>
  <si>
    <t>+40.00:40.00:20.49</t>
  </si>
  <si>
    <t>PSI6 AUR</t>
  </si>
  <si>
    <t>6.00:47.00:39.57</t>
  </si>
  <si>
    <t>+48.00:47.00:22.21</t>
  </si>
  <si>
    <t>PSI5 AUR</t>
  </si>
  <si>
    <t>6.00:46.00:44.33</t>
  </si>
  <si>
    <t>+43.00:34.00:38.77</t>
  </si>
  <si>
    <t>OMI AUR</t>
  </si>
  <si>
    <t>5.00:45.00:54.03</t>
  </si>
  <si>
    <t>+49.00:49.00:34.69</t>
  </si>
  <si>
    <t>51 AUR</t>
  </si>
  <si>
    <t>6.00:38.00:39.53</t>
  </si>
  <si>
    <t>+39.00:23.00:27.01</t>
  </si>
  <si>
    <t>64 AUR</t>
  </si>
  <si>
    <t>7.00:18.00:2.20</t>
  </si>
  <si>
    <t>+40.00:53.00:0.21</t>
  </si>
  <si>
    <t>GAM CAS</t>
  </si>
  <si>
    <t>0.00:56.00:42.52</t>
  </si>
  <si>
    <t>+60.00:43.00:0.19</t>
  </si>
  <si>
    <t>SCHEDAR</t>
  </si>
  <si>
    <t>0.00:40.00:30.45</t>
  </si>
  <si>
    <t>+56.00:32.00:14.46</t>
  </si>
  <si>
    <t>CAPH</t>
  </si>
  <si>
    <t>0.00:9.00:10.69</t>
  </si>
  <si>
    <t>+59.00:8.00:59.18</t>
  </si>
  <si>
    <t>RUCHBAH</t>
  </si>
  <si>
    <t>1.00:25.00:48.95</t>
  </si>
  <si>
    <t>+60.00:14.00:6.96</t>
  </si>
  <si>
    <t>EPS CAS</t>
  </si>
  <si>
    <t>1.00:54.00:23.71</t>
  </si>
  <si>
    <t>+63.00:40.00:12.28</t>
  </si>
  <si>
    <t>ZET CAS</t>
  </si>
  <si>
    <t>0.00:36.00:58.29</t>
  </si>
  <si>
    <t>+53.00:53.00:48.92</t>
  </si>
  <si>
    <t>50 CAS</t>
  </si>
  <si>
    <t>2.00:3.00:26.08</t>
  </si>
  <si>
    <t>+72.00:25.00:16.69</t>
  </si>
  <si>
    <t>RHO CAS</t>
  </si>
  <si>
    <t>23.00:54.00:23.04</t>
  </si>
  <si>
    <t>+57.00:29.00:57.88</t>
  </si>
  <si>
    <t>KAP CAS</t>
  </si>
  <si>
    <t>0.00:32.00:59.98</t>
  </si>
  <si>
    <t>+62.00:55.00:54.40</t>
  </si>
  <si>
    <t>OMI CAS</t>
  </si>
  <si>
    <t>0.00:44.00:43.52</t>
  </si>
  <si>
    <t>+48.00:17.00:3.73</t>
  </si>
  <si>
    <t>PSI CAS</t>
  </si>
  <si>
    <t>1.00:25.00:56.01</t>
  </si>
  <si>
    <t>+68.00:7.00:48.05</t>
  </si>
  <si>
    <t>4 CAS</t>
  </si>
  <si>
    <t>23.00:24.00:50.25</t>
  </si>
  <si>
    <t>+62.00:16.00:58.11</t>
  </si>
  <si>
    <t>MU CAS</t>
  </si>
  <si>
    <t>1.00:8.00:16.37</t>
  </si>
  <si>
    <t>+54.00:55.00:13.41</t>
  </si>
  <si>
    <t>40 CAS</t>
  </si>
  <si>
    <t>1.00:38.00:30.90</t>
  </si>
  <si>
    <t>+73.00:2.00:24.10</t>
  </si>
  <si>
    <t>43 CAS</t>
  </si>
  <si>
    <t>1.00:42.00:20.51</t>
  </si>
  <si>
    <t>+68.00:2.00:34.93</t>
  </si>
  <si>
    <t>21 CAS</t>
  </si>
  <si>
    <t>0.00:45.00:39.04</t>
  </si>
  <si>
    <t>+74.00:59.00:16.93</t>
  </si>
  <si>
    <t>38 CAS</t>
  </si>
  <si>
    <t>1.00:31.00:13.75</t>
  </si>
  <si>
    <t>+70.00:15.00:52.56</t>
  </si>
  <si>
    <t>55 CAS</t>
  </si>
  <si>
    <t>2.00:14.00:29.06</t>
  </si>
  <si>
    <t>+66.00:31.00:28.02</t>
  </si>
  <si>
    <t>ALDERAMIN</t>
  </si>
  <si>
    <t>21.00:18.00:34.76</t>
  </si>
  <si>
    <t>+62.00:35.00:8.08</t>
  </si>
  <si>
    <t>ERRAI</t>
  </si>
  <si>
    <t>23.00:39.00:20.82</t>
  </si>
  <si>
    <t>+77.00:37.00:56.80</t>
  </si>
  <si>
    <t>ALFIRK</t>
  </si>
  <si>
    <t>21.00:28.00:39.60</t>
  </si>
  <si>
    <t>+70.00:33.00:38.61</t>
  </si>
  <si>
    <t>ZET CEP</t>
  </si>
  <si>
    <t>22.00:10.00:51.28</t>
  </si>
  <si>
    <t>+58.00:12.00:4.49</t>
  </si>
  <si>
    <t>7 CEP</t>
  </si>
  <si>
    <t>20.00:45.00:17.37</t>
  </si>
  <si>
    <t>+61.00:50.00:19.65</t>
  </si>
  <si>
    <t>IOT CEP</t>
  </si>
  <si>
    <t>22.00:49.00:40.82</t>
  </si>
  <si>
    <t>+66.00:12.00:1.51</t>
  </si>
  <si>
    <t>DEL CEP</t>
  </si>
  <si>
    <t>22.00:29.00:10.26</t>
  </si>
  <si>
    <t>+58.00:24.00:54.62</t>
  </si>
  <si>
    <t>THE CEP</t>
  </si>
  <si>
    <t>20.00:29.00:34.88</t>
  </si>
  <si>
    <t>+62.00:59.00:38.73</t>
  </si>
  <si>
    <t>NU CEP</t>
  </si>
  <si>
    <t>21.00:45.00:26.93</t>
  </si>
  <si>
    <t>+61.00:7.00:14.87</t>
  </si>
  <si>
    <t>KAP CEP</t>
  </si>
  <si>
    <t>20.00:8.00:53.33</t>
  </si>
  <si>
    <t>+77.00:42.00:41.04</t>
  </si>
  <si>
    <t>11 CEP</t>
  </si>
  <si>
    <t>21.00:41.00:55.29</t>
  </si>
  <si>
    <t>+71.00:18.00:41.24</t>
  </si>
  <si>
    <t>24 CEP</t>
  </si>
  <si>
    <t>22.00:9.00:48.42</t>
  </si>
  <si>
    <t>+72.00:20.00:28.44</t>
  </si>
  <si>
    <t>31 CEP</t>
  </si>
  <si>
    <t>22.00:35.00:46.12</t>
  </si>
  <si>
    <t>+73.00:38.00:35.48</t>
  </si>
  <si>
    <t>30 CEP</t>
  </si>
  <si>
    <t>22.00:38.00:39.04</t>
  </si>
  <si>
    <t>+63.00:35.00:3.96</t>
  </si>
  <si>
    <t>20 CEP</t>
  </si>
  <si>
    <t>22.00:5.00:0.50</t>
  </si>
  <si>
    <t>+62.00:47.00:8.47</t>
  </si>
  <si>
    <t>RHO CEP</t>
  </si>
  <si>
    <t>22.00:29.00:52.93</t>
  </si>
  <si>
    <t>+78.00:49.00:27.36</t>
  </si>
  <si>
    <t>DIPHDA; DENEB KAITOS</t>
  </si>
  <si>
    <t>0.00:43.00:35.37</t>
  </si>
  <si>
    <t>-17.00:59.00:11.82</t>
  </si>
  <si>
    <t>MENKAR</t>
  </si>
  <si>
    <t>3.00:2.00:16.77</t>
  </si>
  <si>
    <t>+4.00:5.00:22.93</t>
  </si>
  <si>
    <t>ETA CET</t>
  </si>
  <si>
    <t>1.00:8.00:35.39</t>
  </si>
  <si>
    <t>-10.00:10.00:56.17</t>
  </si>
  <si>
    <t>TAU CET</t>
  </si>
  <si>
    <t>1.00:44.00:4.09</t>
  </si>
  <si>
    <t>-15.00:56.00:14.89</t>
  </si>
  <si>
    <t>IOT CET</t>
  </si>
  <si>
    <t>0.00:19.00:25.67</t>
  </si>
  <si>
    <t>-8.00:49.00:26.14</t>
  </si>
  <si>
    <t>THE CET</t>
  </si>
  <si>
    <t>1.00:24.00:1.40</t>
  </si>
  <si>
    <t>-8.00:11.00:0.29</t>
  </si>
  <si>
    <t>BATEN KAITOS</t>
  </si>
  <si>
    <t>1.00:51.00:27.64</t>
  </si>
  <si>
    <t>-10.00:20.00:6.20</t>
  </si>
  <si>
    <t>UPS CET</t>
  </si>
  <si>
    <t>2.00:0.00:0.30</t>
  </si>
  <si>
    <t>-21.00:4.00:40.21</t>
  </si>
  <si>
    <t>DEL CET</t>
  </si>
  <si>
    <t>2.00:39.00:28.95</t>
  </si>
  <si>
    <t>+0.00:19.00:42.58</t>
  </si>
  <si>
    <t>PI CET</t>
  </si>
  <si>
    <t>2.00:44.00:7.35</t>
  </si>
  <si>
    <t>-13.00:51.00:31.37</t>
  </si>
  <si>
    <t>MU CET</t>
  </si>
  <si>
    <t>2.00:44.00:56.53</t>
  </si>
  <si>
    <t>+10.00:6.00:50.76</t>
  </si>
  <si>
    <t>XI2 CET</t>
  </si>
  <si>
    <t>2.00:28.00:9.54</t>
  </si>
  <si>
    <t>+8.00:27.00:36.19</t>
  </si>
  <si>
    <t>XI1 CET</t>
  </si>
  <si>
    <t>2.00:13.00:0.00</t>
  </si>
  <si>
    <t>+8.00:50.00:48.18</t>
  </si>
  <si>
    <t>2 CET</t>
  </si>
  <si>
    <t>0.00:3.00:44.39</t>
  </si>
  <si>
    <t>-17.00:20.00:9.59</t>
  </si>
  <si>
    <t>CHI CET</t>
  </si>
  <si>
    <t>1.00:49.00:35.10</t>
  </si>
  <si>
    <t>-10.00:41.00:11.09</t>
  </si>
  <si>
    <t>LAM CET</t>
  </si>
  <si>
    <t>2.00:59.00:42.89</t>
  </si>
  <si>
    <t>+8.00:54.00:26.51</t>
  </si>
  <si>
    <t>SIG CET</t>
  </si>
  <si>
    <t>2.00:32.00:5.23</t>
  </si>
  <si>
    <t>-15.00:14.00:40.62</t>
  </si>
  <si>
    <t>20 CET</t>
  </si>
  <si>
    <t>0.00:53.00:0.49</t>
  </si>
  <si>
    <t>-1.00:8.00:39.47</t>
  </si>
  <si>
    <t>KAP CET</t>
  </si>
  <si>
    <t>3.00:19.00:21.69</t>
  </si>
  <si>
    <t>+3.00:22.00:12.59</t>
  </si>
  <si>
    <t>NU CET</t>
  </si>
  <si>
    <t>2.00:35.00:52.46</t>
  </si>
  <si>
    <t>+5.00:35.00:35.60</t>
  </si>
  <si>
    <t>RHO CET</t>
  </si>
  <si>
    <t>2.00:25.00:57.00</t>
  </si>
  <si>
    <t>-12.00:17.00:25.72</t>
  </si>
  <si>
    <t>94 CET</t>
  </si>
  <si>
    <t>3.00:12.00:46.43</t>
  </si>
  <si>
    <t>-1.00:11.00:45.88</t>
  </si>
  <si>
    <t>48 CET</t>
  </si>
  <si>
    <t>1.00:29.00:36.13</t>
  </si>
  <si>
    <t>-21.00:37.00:45.61</t>
  </si>
  <si>
    <t>PI2 CET</t>
  </si>
  <si>
    <t>0.00:50.00:7.59</t>
  </si>
  <si>
    <t>-10.00:38.00:39.54</t>
  </si>
  <si>
    <t>47 CET</t>
  </si>
  <si>
    <t>1.00:26.00:51.57</t>
  </si>
  <si>
    <t>-13.00:3.00:23.51</t>
  </si>
  <si>
    <t>67 CET</t>
  </si>
  <si>
    <t>2.00:16.00:59.04</t>
  </si>
  <si>
    <t>-6.00:25.00:19.71</t>
  </si>
  <si>
    <t>80 CET</t>
  </si>
  <si>
    <t>2.00:36.00:0.04</t>
  </si>
  <si>
    <t>-7.00:49.00:53.84</t>
  </si>
  <si>
    <t>12 CET</t>
  </si>
  <si>
    <t>0.00:30.00:2.36</t>
  </si>
  <si>
    <t>-3.00:57.00:26.39</t>
  </si>
  <si>
    <t>26 CET</t>
  </si>
  <si>
    <t>1.00:3.00:49.02</t>
  </si>
  <si>
    <t>+1.00:22.00:0.46</t>
  </si>
  <si>
    <t>ALP LAC</t>
  </si>
  <si>
    <t>22.00:31.00:17.49</t>
  </si>
  <si>
    <t>+50.00:16.00:57.05</t>
  </si>
  <si>
    <t>BET LAC</t>
  </si>
  <si>
    <t>22.00:23.00:33.62</t>
  </si>
  <si>
    <t>+52.00:13.00:44.60</t>
  </si>
  <si>
    <t>10 LAC</t>
  </si>
  <si>
    <t>22.00:39.00:15.68</t>
  </si>
  <si>
    <t>+39.00:3.00:1.01</t>
  </si>
  <si>
    <t>13 LAC</t>
  </si>
  <si>
    <t>22.00:44.00:5.48</t>
  </si>
  <si>
    <t>+41.00:49.00:9.30</t>
  </si>
  <si>
    <t>ENIF</t>
  </si>
  <si>
    <t>21.00:44.00:11.16</t>
  </si>
  <si>
    <t>+9.00:52.00:29.92</t>
  </si>
  <si>
    <t>0.70</t>
  </si>
  <si>
    <t>SCHEAT</t>
  </si>
  <si>
    <t>23.00:3.00:46.46</t>
  </si>
  <si>
    <t>+28.00:4.00:58.10</t>
  </si>
  <si>
    <t>MARKAB</t>
  </si>
  <si>
    <t>23.00:4.00:45.65</t>
  </si>
  <si>
    <t>+15.00:12.00:18.90</t>
  </si>
  <si>
    <t>ALGENIB</t>
  </si>
  <si>
    <t>0.00:13.00:14.15</t>
  </si>
  <si>
    <t>+15.00:11.00:0.80</t>
  </si>
  <si>
    <t>MATAR</t>
  </si>
  <si>
    <t>22.00:43.00:0.14</t>
  </si>
  <si>
    <t>+30.00:13.00:16.52</t>
  </si>
  <si>
    <t>HOMAM</t>
  </si>
  <si>
    <t>22.00:41.00:27.73</t>
  </si>
  <si>
    <t>+10.00:49.00:52.85</t>
  </si>
  <si>
    <t>SADALBARI</t>
  </si>
  <si>
    <t>22.00:50.00:0.20</t>
  </si>
  <si>
    <t>+24.00:36.00:5.71</t>
  </si>
  <si>
    <t>BIHAM</t>
  </si>
  <si>
    <t>22.00:10.00:11.98</t>
  </si>
  <si>
    <t>+6.00:11.00:52.26</t>
  </si>
  <si>
    <t>IOT PEG</t>
  </si>
  <si>
    <t>22.00:7.00:0.67</t>
  </si>
  <si>
    <t>+25.00:20.00:42.32</t>
  </si>
  <si>
    <t>1 PEG</t>
  </si>
  <si>
    <t>21.00:22.00:5.19</t>
  </si>
  <si>
    <t>+19.00:48.00:16.26</t>
  </si>
  <si>
    <t>PI PEG</t>
  </si>
  <si>
    <t>22.00:9.00:59.24</t>
  </si>
  <si>
    <t>+33.00:10.00:41.53</t>
  </si>
  <si>
    <t>UPS PEG</t>
  </si>
  <si>
    <t>23.00:25.00:22.78</t>
  </si>
  <si>
    <t>+23.00:24.00:14.81</t>
  </si>
  <si>
    <t>55 PEG</t>
  </si>
  <si>
    <t>23.00:7.00:0.27</t>
  </si>
  <si>
    <t>+9.00:24.00:34.09</t>
  </si>
  <si>
    <t>70 PEG</t>
  </si>
  <si>
    <t>23.00:29.00:9.30</t>
  </si>
  <si>
    <t>+12.00:45.00:38.01</t>
  </si>
  <si>
    <t>2 PEG</t>
  </si>
  <si>
    <t>21.00:29.00:56.89</t>
  </si>
  <si>
    <t>+23.00:38.00:19.84</t>
  </si>
  <si>
    <t>TAU PEG</t>
  </si>
  <si>
    <t>23.00:20.00:38.24</t>
  </si>
  <si>
    <t>+23.00:44.00:25.25</t>
  </si>
  <si>
    <t>PSI PEG</t>
  </si>
  <si>
    <t>23.00:57.00:45.53</t>
  </si>
  <si>
    <t>+25.00:8.00:28.98</t>
  </si>
  <si>
    <t>CHI PEG</t>
  </si>
  <si>
    <t>0.00:14.00:36.16</t>
  </si>
  <si>
    <t>+20.00:12.00:24.06</t>
  </si>
  <si>
    <t>31 PEG</t>
  </si>
  <si>
    <t>22.00:21.00:31.08</t>
  </si>
  <si>
    <t>+12.00:12.00:18.68</t>
  </si>
  <si>
    <t>14 PEG</t>
  </si>
  <si>
    <t>21.00:49.00:50.69</t>
  </si>
  <si>
    <t>+30.00:10.00:27.15</t>
  </si>
  <si>
    <t>16 PEG</t>
  </si>
  <si>
    <t>21.00:53.00:3.76</t>
  </si>
  <si>
    <t>+25.00:55.00:30.44</t>
  </si>
  <si>
    <t>PHI PEG</t>
  </si>
  <si>
    <t>23.00:52.00:29.29</t>
  </si>
  <si>
    <t>+19.00:7.00:12.96</t>
  </si>
  <si>
    <t>59 PEG</t>
  </si>
  <si>
    <t>23.00:11.00:44.19</t>
  </si>
  <si>
    <t>+8.00:43.00:12.38</t>
  </si>
  <si>
    <t>82 PEG</t>
  </si>
  <si>
    <t>23.00:52.00:37.10</t>
  </si>
  <si>
    <t>+10.00:56.00:50.52</t>
  </si>
  <si>
    <t>5 PEG</t>
  </si>
  <si>
    <t>21.00:37.00:45.43</t>
  </si>
  <si>
    <t>+19.00:19.00:6.90</t>
  </si>
  <si>
    <t>67 PEG</t>
  </si>
  <si>
    <t>23.00:24.00:50.83</t>
  </si>
  <si>
    <t>+32.00:23.00:5.53</t>
  </si>
  <si>
    <t>27 PEG</t>
  </si>
  <si>
    <t>22.00:9.00:13.64</t>
  </si>
  <si>
    <t>+33.00:10.00:20.44</t>
  </si>
  <si>
    <t>36 PEG</t>
  </si>
  <si>
    <t>22.00:29.00:7.99</t>
  </si>
  <si>
    <t>+9.00:7.00:44.37</t>
  </si>
  <si>
    <t>20 PEG</t>
  </si>
  <si>
    <t>22.00:1.00:5.35</t>
  </si>
  <si>
    <t>+13.00:7.00:11.39</t>
  </si>
  <si>
    <t>11 PEG</t>
  </si>
  <si>
    <t>21.00:47.00:13.97</t>
  </si>
  <si>
    <t>+2.00:41.00:10.02</t>
  </si>
  <si>
    <t>38 PEG</t>
  </si>
  <si>
    <t>22.00:30.00:1.82</t>
  </si>
  <si>
    <t>+32.00:34.00:21.47</t>
  </si>
  <si>
    <t>45 PEG</t>
  </si>
  <si>
    <t>22.00:45.00:28.17</t>
  </si>
  <si>
    <t>+19.00:21.00:59.59</t>
  </si>
  <si>
    <t>MIRFAK</t>
  </si>
  <si>
    <t>3.00:24.00:19.36</t>
  </si>
  <si>
    <t>+49.00:51.00:40.34</t>
  </si>
  <si>
    <t>ALGOL</t>
  </si>
  <si>
    <t>3.00:8.00:10.13</t>
  </si>
  <si>
    <t>+40.00:57.00:20.43</t>
  </si>
  <si>
    <t>ATIK</t>
  </si>
  <si>
    <t>3.00:54.00:7.92</t>
  </si>
  <si>
    <t>+31.00:53.00:1.01</t>
  </si>
  <si>
    <t>EPS PER</t>
  </si>
  <si>
    <t>3.00:57.00:51.22</t>
  </si>
  <si>
    <t>+40.00:0.00:36.72</t>
  </si>
  <si>
    <t>GAM PER</t>
  </si>
  <si>
    <t>3.00:4.00:47.79</t>
  </si>
  <si>
    <t>+53.00:30.00:23.29</t>
  </si>
  <si>
    <t>DEL PER</t>
  </si>
  <si>
    <t>3.00:42.00:55.49</t>
  </si>
  <si>
    <t>+47.00:47.00:15.30</t>
  </si>
  <si>
    <t>RHO PER</t>
  </si>
  <si>
    <t>3.00:5.00:10.59</t>
  </si>
  <si>
    <t>+38.00:50.00:25.01</t>
  </si>
  <si>
    <t>ETA PER</t>
  </si>
  <si>
    <t>2.00:50.00:41.81</t>
  </si>
  <si>
    <t>+55.00:53.00:43.80</t>
  </si>
  <si>
    <t>NU PER</t>
  </si>
  <si>
    <t>3.00:45.00:11.63</t>
  </si>
  <si>
    <t>+42.00:34.00:42.70</t>
  </si>
  <si>
    <t>TAU PER</t>
  </si>
  <si>
    <t>2.00:54.00:15.45</t>
  </si>
  <si>
    <t>+52.00:45.00:44.95</t>
  </si>
  <si>
    <t>MENKIB</t>
  </si>
  <si>
    <t>3.00:58.00:57.90</t>
  </si>
  <si>
    <t>+35.00:47.00:27.59</t>
  </si>
  <si>
    <t>48 PER</t>
  </si>
  <si>
    <t>4.00:8.00:39.68</t>
  </si>
  <si>
    <t>+47.00:42.00:45.09</t>
  </si>
  <si>
    <t>IOT PER</t>
  </si>
  <si>
    <t>3.00:9.00:4.01</t>
  </si>
  <si>
    <t>+49.00:36.00:47.89</t>
  </si>
  <si>
    <t>PHI PER</t>
  </si>
  <si>
    <t>1.00:43.00:39.63</t>
  </si>
  <si>
    <t>+50.00:41.00:19.48</t>
  </si>
  <si>
    <t>THE PER</t>
  </si>
  <si>
    <t>2.00:44.00:11.98</t>
  </si>
  <si>
    <t>+49.00:13.00:42.48</t>
  </si>
  <si>
    <t>MU PER</t>
  </si>
  <si>
    <t>4.00:14.00:53.85</t>
  </si>
  <si>
    <t>+48.00:24.00:33.60</t>
  </si>
  <si>
    <t>LAM PER</t>
  </si>
  <si>
    <t>4.00:6.00:35.03</t>
  </si>
  <si>
    <t>+50.00:21.00:4.58</t>
  </si>
  <si>
    <t>SIG PER</t>
  </si>
  <si>
    <t>3.00:30.00:34.48</t>
  </si>
  <si>
    <t>+47.00:59.00:42.89</t>
  </si>
  <si>
    <t>24 PER</t>
  </si>
  <si>
    <t>2.00:59.00:3.67</t>
  </si>
  <si>
    <t>+35.00:10.00:59.24</t>
  </si>
  <si>
    <t>54 PER</t>
  </si>
  <si>
    <t>4.00:20.00:24.64</t>
  </si>
  <si>
    <t>+34.00:34.00:0.27</t>
  </si>
  <si>
    <t>4 PER</t>
  </si>
  <si>
    <t>2.00:2.00:18.10</t>
  </si>
  <si>
    <t>+54.00:29.00:15.25</t>
  </si>
  <si>
    <t>14 PER</t>
  </si>
  <si>
    <t>2.00:44.00:5.15</t>
  </si>
  <si>
    <t>+44.00:17.00:49.32</t>
  </si>
  <si>
    <t>2 PER</t>
  </si>
  <si>
    <t>1.00:52.00:9.35</t>
  </si>
  <si>
    <t>+50.00:47.00:34.21</t>
  </si>
  <si>
    <t>57 PER</t>
  </si>
  <si>
    <t>4.00:33.00:24.89</t>
  </si>
  <si>
    <t>+43.00:3.00:49.99</t>
  </si>
  <si>
    <t>BET TRI</t>
  </si>
  <si>
    <t>2.00:9.00:32.62</t>
  </si>
  <si>
    <t>+34.00:59.00:14.24</t>
  </si>
  <si>
    <t>ALP TRI</t>
  </si>
  <si>
    <t>1.00:53.00:4.90</t>
  </si>
  <si>
    <t>+29.00:34.00:43.82</t>
  </si>
  <si>
    <t>GAM TRI</t>
  </si>
  <si>
    <t>2.00:17.00:18.87</t>
  </si>
  <si>
    <t>+33.00:50.00:50.00</t>
  </si>
  <si>
    <t>14 TRI</t>
  </si>
  <si>
    <t>2.00:32.00:6.16</t>
  </si>
  <si>
    <t>+36.00:8.00:50.20</t>
  </si>
  <si>
    <t>12 TRI</t>
  </si>
  <si>
    <t>2.00:28.00:9.97</t>
  </si>
  <si>
    <t>+29.00:40.00:9.58</t>
  </si>
  <si>
    <t>ALP ANT</t>
  </si>
  <si>
    <t>10.00:27.00:9.12</t>
  </si>
  <si>
    <t>-31.00:4.00:4.11</t>
  </si>
  <si>
    <t>EPS ANT</t>
  </si>
  <si>
    <t>9.00:29.00:14.72</t>
  </si>
  <si>
    <t>-35.00:57.00:5.13</t>
  </si>
  <si>
    <t>IOT ANT</t>
  </si>
  <si>
    <t>10.00:56.00:43.06</t>
  </si>
  <si>
    <t>-37.00:8.00:16.25</t>
  </si>
  <si>
    <t>THE ANT</t>
  </si>
  <si>
    <t>9.00:44.00:12.11</t>
  </si>
  <si>
    <t>-27.00:46.00:10.30</t>
  </si>
  <si>
    <t>ETA ANT</t>
  </si>
  <si>
    <t>9.00:58.00:52.28</t>
  </si>
  <si>
    <t>-35.00:53.00:27.84</t>
  </si>
  <si>
    <t>ALP CAE</t>
  </si>
  <si>
    <t>4.00:40.00:33.70</t>
  </si>
  <si>
    <t>-41.00:51.00:49.73</t>
  </si>
  <si>
    <t>BET CAE</t>
  </si>
  <si>
    <t>4.00:42.00:3.48</t>
  </si>
  <si>
    <t>-37.00:8.00:39.69</t>
  </si>
  <si>
    <t>DEL CAE</t>
  </si>
  <si>
    <t>4.00:30.00:50.11</t>
  </si>
  <si>
    <t>-44.00:57.00:13.67</t>
  </si>
  <si>
    <t>ALP CIR</t>
  </si>
  <si>
    <t>14.00:42.00:30.40</t>
  </si>
  <si>
    <t>-64.00:58.00:30.51</t>
  </si>
  <si>
    <t>BET CIR</t>
  </si>
  <si>
    <t>15.00:17.00:30.83</t>
  </si>
  <si>
    <t>-58.00:48.00:4.48</t>
  </si>
  <si>
    <t>BET FOR</t>
  </si>
  <si>
    <t>2.00:49.00:5.42</t>
  </si>
  <si>
    <t>-32.00:24.00:21.40</t>
  </si>
  <si>
    <t>NU FOR</t>
  </si>
  <si>
    <t>2.00:4.00:29.44</t>
  </si>
  <si>
    <t>-29.00:17.00:48.58</t>
  </si>
  <si>
    <t>DEL FOR</t>
  </si>
  <si>
    <t>3.00:42.00:14.91</t>
  </si>
  <si>
    <t>-31.00:56.00:18.12</t>
  </si>
  <si>
    <t>KAP FOR</t>
  </si>
  <si>
    <t>2.00:22.00:32.56</t>
  </si>
  <si>
    <t>-23.00:48.00:59.32</t>
  </si>
  <si>
    <t>MU FOR</t>
  </si>
  <si>
    <t>2.00:12.00:54.48</t>
  </si>
  <si>
    <t>-30.00:43.00:25.80</t>
  </si>
  <si>
    <t>LAM1 FOR</t>
  </si>
  <si>
    <t>2.00:33.00:7.03</t>
  </si>
  <si>
    <t>-34.00:39.00:0.01</t>
  </si>
  <si>
    <t>TAU FOR</t>
  </si>
  <si>
    <t>3.00:38.00:47.68</t>
  </si>
  <si>
    <t>-27.00:56.00:35.04</t>
  </si>
  <si>
    <t>ALP HOR</t>
  </si>
  <si>
    <t>4.00:14.00:0.12</t>
  </si>
  <si>
    <t>-42.00:17.00:40.00</t>
  </si>
  <si>
    <t>MU HOR</t>
  </si>
  <si>
    <t>3.00:3.00:36.81</t>
  </si>
  <si>
    <t>-59.00:44.00:16.00</t>
  </si>
  <si>
    <t>ZET HOR</t>
  </si>
  <si>
    <t>2.00:40.00:39.61</t>
  </si>
  <si>
    <t>-54.00:32.00:59.88</t>
  </si>
  <si>
    <t>LAM HOR</t>
  </si>
  <si>
    <t>2.00:24.00:53.92</t>
  </si>
  <si>
    <t>-60.00:18.00:43.01</t>
  </si>
  <si>
    <t>ALP MEN</t>
  </si>
  <si>
    <t>6.00:10.00:14.43</t>
  </si>
  <si>
    <t>-74.00:45.00:11.05</t>
  </si>
  <si>
    <t>GAM MEN</t>
  </si>
  <si>
    <t>5.00:31.00:52.93</t>
  </si>
  <si>
    <t>-76.00:20.00:27.65</t>
  </si>
  <si>
    <t>ETA MEN</t>
  </si>
  <si>
    <t>4.00:55.00:11.16</t>
  </si>
  <si>
    <t>-74.00:56.00:12.78</t>
  </si>
  <si>
    <t>MU MEN</t>
  </si>
  <si>
    <t>4.00:43.00:3.94</t>
  </si>
  <si>
    <t>-70.00:55.00:51.74</t>
  </si>
  <si>
    <t>ZET MEN</t>
  </si>
  <si>
    <t>6.00:40.00:2.72</t>
  </si>
  <si>
    <t>-80.00:48.00:48.84</t>
  </si>
  <si>
    <t>DEL MEN</t>
  </si>
  <si>
    <t>4.00:17.00:59.14</t>
  </si>
  <si>
    <t>-80.00:12.00:50.49</t>
  </si>
  <si>
    <t>XI MEN</t>
  </si>
  <si>
    <t>4.00:58.00:50.85</t>
  </si>
  <si>
    <t>-82.00:28.00:13.86</t>
  </si>
  <si>
    <t>GAM MIC</t>
  </si>
  <si>
    <t>21.00:1.00:17.46</t>
  </si>
  <si>
    <t>-32.00:15.00:27.93</t>
  </si>
  <si>
    <t>EPS MIC</t>
  </si>
  <si>
    <t>21.00:17.00:56.29</t>
  </si>
  <si>
    <t>-32.00:10.00:21.27</t>
  </si>
  <si>
    <t>THE1 MIC</t>
  </si>
  <si>
    <t>21.00:20.00:45.63</t>
  </si>
  <si>
    <t>-40.00:48.00:34.53</t>
  </si>
  <si>
    <t>IOT MIC</t>
  </si>
  <si>
    <t>20.00:48.00:29.16</t>
  </si>
  <si>
    <t>-43.00:59.00:18.64</t>
  </si>
  <si>
    <t>ZET MIC</t>
  </si>
  <si>
    <t>21.00:2.00:57.95</t>
  </si>
  <si>
    <t>-38.00:37.00:53.54</t>
  </si>
  <si>
    <t>GAM2 NOR</t>
  </si>
  <si>
    <t>16.00:19.00:50.44</t>
  </si>
  <si>
    <t>-50.00:9.00:19.98</t>
  </si>
  <si>
    <t>DEL NOR</t>
  </si>
  <si>
    <t>16.00:6.00:29.44</t>
  </si>
  <si>
    <t>-45.00:10.00:23.64</t>
  </si>
  <si>
    <t>KAP NOR</t>
  </si>
  <si>
    <t>16.00:13.00:28.74</t>
  </si>
  <si>
    <t>-54.00:37.00:49.80</t>
  </si>
  <si>
    <t>NU OCT</t>
  </si>
  <si>
    <t>21.00:41.00:28.54</t>
  </si>
  <si>
    <t>-77.00:23.00:24.18</t>
  </si>
  <si>
    <t>BET OCT</t>
  </si>
  <si>
    <t>22.00:46.00:3.35</t>
  </si>
  <si>
    <t>-81.00:22.00:53.91</t>
  </si>
  <si>
    <t>THE OCT</t>
  </si>
  <si>
    <t>0.00:1.00:35.65</t>
  </si>
  <si>
    <t>-77.00:3.00:56.56</t>
  </si>
  <si>
    <t>EPS OCT</t>
  </si>
  <si>
    <t>22.00:20.00:1.49</t>
  </si>
  <si>
    <t>-80.00:26.00:23.17</t>
  </si>
  <si>
    <t>ALP OCT</t>
  </si>
  <si>
    <t>21.00:4.00:42.98</t>
  </si>
  <si>
    <t>-77.00:1.00:25.52</t>
  </si>
  <si>
    <t>CHI OCT</t>
  </si>
  <si>
    <t>18.00:54.00:46.93</t>
  </si>
  <si>
    <t>-87.00:36.00:21.21</t>
  </si>
  <si>
    <t>ZET OCT</t>
  </si>
  <si>
    <t>8.00:56.00:41.12</t>
  </si>
  <si>
    <t>-85.00:39.00:47.25</t>
  </si>
  <si>
    <t>IOT OCT</t>
  </si>
  <si>
    <t>12.00:54.00:58.61</t>
  </si>
  <si>
    <t>-85.00:7.00:24.08</t>
  </si>
  <si>
    <t>SIG OCT</t>
  </si>
  <si>
    <t>21.00:8.00:46.20</t>
  </si>
  <si>
    <t>-88.00:57.00:23.38</t>
  </si>
  <si>
    <t>TAU OCT</t>
  </si>
  <si>
    <t>23.00:28.00:3.68</t>
  </si>
  <si>
    <t>-87.00:28.00:56.19</t>
  </si>
  <si>
    <t>RHO OCT</t>
  </si>
  <si>
    <t>15.00:43.00:16.84</t>
  </si>
  <si>
    <t>-84.00:27.00:54.93</t>
  </si>
  <si>
    <t>KAP OCT</t>
  </si>
  <si>
    <t>13.00:40.00:55.46</t>
  </si>
  <si>
    <t>-85.00:47.00:9.66</t>
  </si>
  <si>
    <t>UPS OCT</t>
  </si>
  <si>
    <t>22.00:31.00:37.39</t>
  </si>
  <si>
    <t>-85.00:58.00:2.30</t>
  </si>
  <si>
    <t>ETA OCT</t>
  </si>
  <si>
    <t>10.00:59.00:13.77</t>
  </si>
  <si>
    <t>-84.00:35.00:37.91</t>
  </si>
  <si>
    <t>ALP PIC</t>
  </si>
  <si>
    <t>6.00:48.00:11.43</t>
  </si>
  <si>
    <t>-61.00:56.00:28.95</t>
  </si>
  <si>
    <t>GAM PIC</t>
  </si>
  <si>
    <t>5.00:49.00:49.65</t>
  </si>
  <si>
    <t>-56.00:10.00:0.10</t>
  </si>
  <si>
    <t>DEL PIC</t>
  </si>
  <si>
    <t>6.00:10.00:17.89</t>
  </si>
  <si>
    <t>-54.00:58.00:7.23</t>
  </si>
  <si>
    <t>ETA2 PIC</t>
  </si>
  <si>
    <t>5.00:4.00:58.02</t>
  </si>
  <si>
    <t>-49.00:34.00:40.22</t>
  </si>
  <si>
    <t>ZET PIC</t>
  </si>
  <si>
    <t>5.00:19.00:22.14</t>
  </si>
  <si>
    <t>-50.00:36.00:21.65</t>
  </si>
  <si>
    <t>ALP RET</t>
  </si>
  <si>
    <t>4.00:14.00:25.48</t>
  </si>
  <si>
    <t>-62.00:28.00:25.85</t>
  </si>
  <si>
    <t>BET RET</t>
  </si>
  <si>
    <t>3.00:44.00:11.98</t>
  </si>
  <si>
    <t>-64.00:48.00:25.07</t>
  </si>
  <si>
    <t>DEL RET</t>
  </si>
  <si>
    <t>3.00:58.00:44.74</t>
  </si>
  <si>
    <t>-61.00:24.00:0.85</t>
  </si>
  <si>
    <t>KAP RET</t>
  </si>
  <si>
    <t>3.00:29.00:22.67</t>
  </si>
  <si>
    <t>-62.00:56.00:15.09</t>
  </si>
  <si>
    <t>ETA RET</t>
  </si>
  <si>
    <t>4.00:21.00:53.33</t>
  </si>
  <si>
    <t>-63.00:23.00:11.00</t>
  </si>
  <si>
    <t>ALP SCL</t>
  </si>
  <si>
    <t>0.00:58.00:36.36</t>
  </si>
  <si>
    <t>-29.00:21.00:26.89</t>
  </si>
  <si>
    <t>BET SCL</t>
  </si>
  <si>
    <t>23.00:32.00:58.26</t>
  </si>
  <si>
    <t>-37.00:49.00:6.29</t>
  </si>
  <si>
    <t>GAM SCL</t>
  </si>
  <si>
    <t>23.00:18.00:49.44</t>
  </si>
  <si>
    <t>-32.00:31.00:55.17</t>
  </si>
  <si>
    <t>DEL SCL</t>
  </si>
  <si>
    <t>23.00:48.00:55.56</t>
  </si>
  <si>
    <t>-28.00:7.00:49.07</t>
  </si>
  <si>
    <t>THE SCL</t>
  </si>
  <si>
    <t>0.00:11.00:44.01</t>
  </si>
  <si>
    <t>-35.00:7.00:59.17</t>
  </si>
  <si>
    <t>PI SCL</t>
  </si>
  <si>
    <t>1.00:42.00:8.59</t>
  </si>
  <si>
    <t>-32.00:19.00:36.99</t>
  </si>
  <si>
    <t>EPS SCL</t>
  </si>
  <si>
    <t>1.00:45.00:38.78</t>
  </si>
  <si>
    <t>-25.00:3.00:9.32</t>
  </si>
  <si>
    <t>MU SCL</t>
  </si>
  <si>
    <t>23.00:40.00:38.15</t>
  </si>
  <si>
    <t>-32.00:4.00:23.31</t>
  </si>
  <si>
    <t>KAP2 SCL</t>
  </si>
  <si>
    <t>0.00:11.00:34.43</t>
  </si>
  <si>
    <t>-27.00:47.00:59.12</t>
  </si>
  <si>
    <t>SIG SCL</t>
  </si>
  <si>
    <t>1.00:2.00:26.43</t>
  </si>
  <si>
    <t>-31.00:33.00:7.40</t>
  </si>
  <si>
    <t>LAM2 SCL</t>
  </si>
  <si>
    <t>0.00:44.00:12.09</t>
  </si>
  <si>
    <t>-38.00:25.00:18.28</t>
  </si>
  <si>
    <t>ALP TEL</t>
  </si>
  <si>
    <t>18.00:26.00:58.42</t>
  </si>
  <si>
    <t>-45.00:58.00:6.42</t>
  </si>
  <si>
    <t>LAM TEL</t>
  </si>
  <si>
    <t>18.00:58.00:27.74</t>
  </si>
  <si>
    <t>-52.00:56.00:19.14</t>
  </si>
  <si>
    <t>IOT TEL</t>
  </si>
  <si>
    <t>19.00:35.00:12.98</t>
  </si>
  <si>
    <t>-48.00:5.00:57.24</t>
  </si>
  <si>
    <t>XI TEL</t>
  </si>
  <si>
    <t>20.00:7.00:23.15</t>
  </si>
  <si>
    <t>-52.00:52.00:50.89</t>
  </si>
  <si>
    <t>NU TEL</t>
  </si>
  <si>
    <t>19.00:48.00:1.18</t>
  </si>
  <si>
    <t>-56.00:21.00:45.42</t>
  </si>
  <si>
    <t>5.00:47.00:26.18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</si>
</sst>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7" x14ac:knownFonts="1">
    <font>
      <sz val="11"/>
      <color theme="1"/>
      <name val="Calibri"/>
      <family val="2"/>
      <charset val="162"/>
      <scheme val="minor"/>
    </font>
    <font>
      <sz val="11"/>
      <color theme="1"/>
      <name val="Times New Roman"/>
      <family val="1"/>
      <charset val="162"/>
    </font>
    <font>
      <i/>
      <sz val="11"/>
      <color theme="1"/>
      <name val="Times New Roman"/>
      <family val="1"/>
      <charset val="162"/>
    </font>
    <font>
      <b/>
      <sz val="11"/>
      <color theme="1"/>
      <name val="Times New Roman"/>
      <family val="1"/>
      <charset val="162"/>
    </font>
    <font>
      <u/>
      <sz val="11"/>
      <color theme="10"/>
      <name val="Calibri"/>
      <family val="2"/>
      <charset val="162"/>
      <scheme val="minor"/>
    </font>
    <font>
      <b/>
      <sz val="11"/>
      <color theme="1"/>
      <name val="Calibri"/>
      <family val="2"/>
      <charset val="162"/>
      <scheme val="minor"/>
    </font>
    <font>
      <i/>
      <sz val="11"/>
      <color theme="1"/>
      <name val="Calibri"/>
      <family val="2"/>
      <charset val="16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25">
    <xf numFmtId="0" fontId="0" fillId="0" borderId="0" xfId="0"/>
    <xf numFmtId="0" fontId="1" fillId="0" borderId="1" xfId="0" applyFont="1" applyBorder="1" applyAlignment="1">
      <alignment vertical="center" wrapText="1"/>
    </xf>
    <xf numFmtId="0" fontId="1" fillId="0" borderId="1" xfId="0" applyFont="1" applyBorder="1" applyAlignment="1">
      <alignment horizontal="right" vertical="center" wrapText="1"/>
    </xf>
    <xf numFmtId="17" fontId="1" fillId="0" borderId="1" xfId="0" applyNumberFormat="1" applyFont="1" applyBorder="1" applyAlignment="1">
      <alignment horizontal="right" vertical="center" wrapText="1"/>
    </xf>
    <xf numFmtId="0" fontId="2" fillId="0" borderId="1" xfId="0" applyFont="1" applyBorder="1" applyAlignment="1">
      <alignment vertical="center" wrapText="1"/>
    </xf>
    <xf numFmtId="16" fontId="1" fillId="0" borderId="1" xfId="0" applyNumberFormat="1" applyFont="1" applyBorder="1" applyAlignment="1">
      <alignment horizontal="right" vertical="center" wrapText="1"/>
    </xf>
    <xf numFmtId="0" fontId="3" fillId="0" borderId="2" xfId="0" applyFont="1" applyBorder="1" applyAlignment="1">
      <alignment horizontal="center" vertical="center" wrapText="1"/>
    </xf>
    <xf numFmtId="0" fontId="4" fillId="0" borderId="3" xfId="1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17" fontId="0" fillId="0" borderId="1" xfId="0" applyNumberFormat="1" applyBorder="1" applyAlignment="1">
      <alignment horizontal="right" vertical="center" wrapText="1"/>
    </xf>
    <xf numFmtId="16" fontId="0" fillId="0" borderId="1" xfId="0" applyNumberFormat="1" applyBorder="1" applyAlignment="1">
      <alignment horizontal="right" vertical="center" wrapText="1"/>
    </xf>
    <xf numFmtId="0" fontId="0" fillId="0" borderId="1" xfId="0" applyBorder="1" applyAlignment="1">
      <alignment horizontal="right" vertical="center" wrapText="1"/>
    </xf>
    <xf numFmtId="0" fontId="5" fillId="0" borderId="2" xfId="0" applyFont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0" fontId="0" fillId="0" borderId="0" xfId="0" applyFill="1" applyBorder="1" applyAlignment="1">
      <alignment vertical="center" wrapText="1"/>
    </xf>
    <xf numFmtId="0" fontId="3" fillId="0" borderId="2" xfId="0" applyFont="1" applyBorder="1" applyAlignment="1">
      <alignment horizontal="center" vertical="center" wrapText="1"/>
    </xf>
    <xf numFmtId="0" fontId="4" fillId="0" borderId="3" xfId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4" fillId="0" borderId="2" xfId="1" applyBorder="1" applyAlignment="1">
      <alignment horizontal="center" vertical="center" wrapText="1"/>
    </xf>
    <xf numFmtId="0" fontId="4" fillId="0" borderId="3" xfId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1" fillId="0" borderId="4" xfId="0" applyFont="1" applyBorder="1" applyAlignment="1">
      <alignment vertical="center" wrapText="1"/>
    </xf>
  </cellXfs>
  <cellStyles count="2">
    <cellStyle name="Köprü" xfId="1" builtinId="8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theme" Target="theme/theme1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styles" Target="styles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calcChain" Target="calcChain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gif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gif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gif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gif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gif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gif"/><Relationship Id="rId1" Type="http://schemas.openxmlformats.org/officeDocument/2006/relationships/image" Target="../media/image2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gif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gif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gif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gif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gi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gif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gif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gif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gif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gif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gif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gif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gif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gif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gif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gif"/><Relationship Id="rId1" Type="http://schemas.openxmlformats.org/officeDocument/2006/relationships/image" Target="../media/image57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gif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gif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image" Target="../media/image61.gif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png"/><Relationship Id="rId1" Type="http://schemas.openxmlformats.org/officeDocument/2006/relationships/image" Target="../media/image63.gif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gif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gif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gif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gif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image" Target="../media/image73.gif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gif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gi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gif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gif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gif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1.gif"/><Relationship Id="rId1" Type="http://schemas.openxmlformats.org/officeDocument/2006/relationships/image" Target="../media/image83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.gif"/><Relationship Id="rId1" Type="http://schemas.openxmlformats.org/officeDocument/2006/relationships/image" Target="../media/image84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gif"/><Relationship Id="rId1" Type="http://schemas.openxmlformats.org/officeDocument/2006/relationships/image" Target="../media/image86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9.gif"/><Relationship Id="rId1" Type="http://schemas.openxmlformats.org/officeDocument/2006/relationships/image" Target="../media/image88.pn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1.gif"/><Relationship Id="rId1" Type="http://schemas.openxmlformats.org/officeDocument/2006/relationships/image" Target="../media/image90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gif"/><Relationship Id="rId1" Type="http://schemas.openxmlformats.org/officeDocument/2006/relationships/image" Target="../media/image92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5.gif"/><Relationship Id="rId1" Type="http://schemas.openxmlformats.org/officeDocument/2006/relationships/image" Target="../media/image94.pn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7.gif"/><Relationship Id="rId1" Type="http://schemas.openxmlformats.org/officeDocument/2006/relationships/image" Target="../media/image9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gif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9.png"/><Relationship Id="rId1" Type="http://schemas.openxmlformats.org/officeDocument/2006/relationships/image" Target="../media/image98.gif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gif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png"/><Relationship Id="rId1" Type="http://schemas.openxmlformats.org/officeDocument/2006/relationships/image" Target="../media/image102.gif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5.png"/><Relationship Id="rId1" Type="http://schemas.openxmlformats.org/officeDocument/2006/relationships/image" Target="../media/image104.gif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7.png"/><Relationship Id="rId1" Type="http://schemas.openxmlformats.org/officeDocument/2006/relationships/image" Target="../media/image106.gif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png"/><Relationship Id="rId1" Type="http://schemas.openxmlformats.org/officeDocument/2006/relationships/image" Target="../media/image108.gif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1.png"/><Relationship Id="rId1" Type="http://schemas.openxmlformats.org/officeDocument/2006/relationships/image" Target="../media/image110.gif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png"/><Relationship Id="rId1" Type="http://schemas.openxmlformats.org/officeDocument/2006/relationships/image" Target="../media/image112.gif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png"/><Relationship Id="rId1" Type="http://schemas.openxmlformats.org/officeDocument/2006/relationships/image" Target="../media/image114.gif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7.png"/><Relationship Id="rId1" Type="http://schemas.openxmlformats.org/officeDocument/2006/relationships/image" Target="../media/image116.gi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gif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png"/><Relationship Id="rId1" Type="http://schemas.openxmlformats.org/officeDocument/2006/relationships/image" Target="../media/image118.gif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1.png"/><Relationship Id="rId1" Type="http://schemas.openxmlformats.org/officeDocument/2006/relationships/image" Target="../media/image120.gif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3.png"/><Relationship Id="rId1" Type="http://schemas.openxmlformats.org/officeDocument/2006/relationships/image" Target="../media/image122.gif"/></Relationships>
</file>

<file path=xl/drawings/_rels/drawing6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5.gif"/><Relationship Id="rId1" Type="http://schemas.openxmlformats.org/officeDocument/2006/relationships/image" Target="../media/image124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7.png"/><Relationship Id="rId1" Type="http://schemas.openxmlformats.org/officeDocument/2006/relationships/image" Target="../media/image126.gif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9.gif"/><Relationship Id="rId1" Type="http://schemas.openxmlformats.org/officeDocument/2006/relationships/image" Target="../media/image128.png"/></Relationships>
</file>

<file path=xl/drawings/_rels/drawing6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1.png"/><Relationship Id="rId1" Type="http://schemas.openxmlformats.org/officeDocument/2006/relationships/image" Target="../media/image130.gif"/></Relationships>
</file>

<file path=xl/drawings/_rels/drawing6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3.gif"/><Relationship Id="rId1" Type="http://schemas.openxmlformats.org/officeDocument/2006/relationships/image" Target="../media/image132.png"/></Relationships>
</file>

<file path=xl/drawings/_rels/drawing6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5.png"/><Relationship Id="rId1" Type="http://schemas.openxmlformats.org/officeDocument/2006/relationships/image" Target="../media/image134.gif"/></Relationships>
</file>

<file path=xl/drawings/_rels/drawing6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7.png"/><Relationship Id="rId1" Type="http://schemas.openxmlformats.org/officeDocument/2006/relationships/image" Target="../media/image136.gif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gif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9.png"/><Relationship Id="rId1" Type="http://schemas.openxmlformats.org/officeDocument/2006/relationships/image" Target="../media/image138.gif"/></Relationships>
</file>

<file path=xl/drawings/_rels/drawing7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1.png"/><Relationship Id="rId1" Type="http://schemas.openxmlformats.org/officeDocument/2006/relationships/image" Target="../media/image140.gif"/></Relationships>
</file>

<file path=xl/drawings/_rels/drawing7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3.png"/><Relationship Id="rId1" Type="http://schemas.openxmlformats.org/officeDocument/2006/relationships/image" Target="../media/image142.gif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5.gif"/><Relationship Id="rId1" Type="http://schemas.openxmlformats.org/officeDocument/2006/relationships/image" Target="../media/image144.png"/></Relationships>
</file>

<file path=xl/drawings/_rels/drawing7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7.gif"/><Relationship Id="rId1" Type="http://schemas.openxmlformats.org/officeDocument/2006/relationships/image" Target="../media/image146.png"/></Relationships>
</file>

<file path=xl/drawings/_rels/drawing7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9.png"/><Relationship Id="rId1" Type="http://schemas.openxmlformats.org/officeDocument/2006/relationships/image" Target="../media/image148.gif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1.png"/><Relationship Id="rId1" Type="http://schemas.openxmlformats.org/officeDocument/2006/relationships/image" Target="../media/image150.gif"/></Relationships>
</file>

<file path=xl/drawings/_rels/drawing7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3.png"/><Relationship Id="rId1" Type="http://schemas.openxmlformats.org/officeDocument/2006/relationships/image" Target="../media/image152.gif"/></Relationships>
</file>

<file path=xl/drawings/_rels/drawing7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5.png"/><Relationship Id="rId1" Type="http://schemas.openxmlformats.org/officeDocument/2006/relationships/image" Target="../media/image154.gif"/></Relationships>
</file>

<file path=xl/drawings/_rels/drawing7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7.png"/><Relationship Id="rId1" Type="http://schemas.openxmlformats.org/officeDocument/2006/relationships/image" Target="../media/image156.gif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gif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9.png"/><Relationship Id="rId1" Type="http://schemas.openxmlformats.org/officeDocument/2006/relationships/image" Target="../media/image158.gif"/></Relationships>
</file>

<file path=xl/drawings/_rels/drawing8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1.png"/><Relationship Id="rId1" Type="http://schemas.openxmlformats.org/officeDocument/2006/relationships/image" Target="../media/image160.gif"/></Relationships>
</file>

<file path=xl/drawings/_rels/drawing8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3.png"/><Relationship Id="rId1" Type="http://schemas.openxmlformats.org/officeDocument/2006/relationships/image" Target="../media/image162.gif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5.png"/><Relationship Id="rId1" Type="http://schemas.openxmlformats.org/officeDocument/2006/relationships/image" Target="../media/image164.gif"/></Relationships>
</file>

<file path=xl/drawings/_rels/drawing8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7.png"/><Relationship Id="rId1" Type="http://schemas.openxmlformats.org/officeDocument/2006/relationships/image" Target="../media/image166.gif"/></Relationships>
</file>

<file path=xl/drawings/_rels/drawing8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9.png"/><Relationship Id="rId1" Type="http://schemas.openxmlformats.org/officeDocument/2006/relationships/image" Target="../media/image168.gif"/></Relationships>
</file>

<file path=xl/drawings/_rels/drawing8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1.png"/><Relationship Id="rId1" Type="http://schemas.openxmlformats.org/officeDocument/2006/relationships/image" Target="../media/image170.gif"/></Relationships>
</file>

<file path=xl/drawings/_rels/drawing8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3.png"/><Relationship Id="rId1" Type="http://schemas.openxmlformats.org/officeDocument/2006/relationships/image" Target="../media/image172.gif"/></Relationships>
</file>

<file path=xl/drawings/_rels/drawing8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5.png"/><Relationship Id="rId1" Type="http://schemas.openxmlformats.org/officeDocument/2006/relationships/image" Target="../media/image174.gif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168026</xdr:colOff>
      <xdr:row>1</xdr:row>
      <xdr:rowOff>38100</xdr:rowOff>
    </xdr:from>
    <xdr:to>
      <xdr:col>10</xdr:col>
      <xdr:colOff>434340</xdr:colOff>
      <xdr:row>9</xdr:row>
      <xdr:rowOff>297180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26551D4-E97E-475D-7671-B43C39034C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1606" y="388620"/>
          <a:ext cx="3314314" cy="2750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0</xdr:row>
      <xdr:rowOff>278162</xdr:rowOff>
    </xdr:from>
    <xdr:to>
      <xdr:col>16</xdr:col>
      <xdr:colOff>419099</xdr:colOff>
      <xdr:row>10</xdr:row>
      <xdr:rowOff>0</xdr:rowOff>
    </xdr:to>
    <xdr:pic>
      <xdr:nvPicPr>
        <xdr:cNvPr id="4" name="Resim 3" descr="Canis Major Takımyıldızı Haritası">
          <a:extLst>
            <a:ext uri="{FF2B5EF4-FFF2-40B4-BE49-F238E27FC236}">
              <a16:creationId xmlns:a16="http://schemas.microsoft.com/office/drawing/2014/main" id="{C8CAFBB5-B2AC-EC71-B4C3-CEBC797B6D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1180" y="278162"/>
          <a:ext cx="3467099" cy="30898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45720</xdr:colOff>
      <xdr:row>0</xdr:row>
      <xdr:rowOff>335280</xdr:rowOff>
    </xdr:from>
    <xdr:to>
      <xdr:col>13</xdr:col>
      <xdr:colOff>45720</xdr:colOff>
      <xdr:row>6</xdr:row>
      <xdr:rowOff>30480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5E481D65-C677-7519-18E8-C0CD67631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9880" y="335280"/>
          <a:ext cx="3048000" cy="2354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97828</xdr:colOff>
      <xdr:row>0</xdr:row>
      <xdr:rowOff>160020</xdr:rowOff>
    </xdr:from>
    <xdr:to>
      <xdr:col>18</xdr:col>
      <xdr:colOff>563880</xdr:colOff>
      <xdr:row>9</xdr:row>
      <xdr:rowOff>2409</xdr:rowOff>
    </xdr:to>
    <xdr:pic>
      <xdr:nvPicPr>
        <xdr:cNvPr id="3" name="Resim 2" descr="Hydrus Takımyıldızı Haritası">
          <a:extLst>
            <a:ext uri="{FF2B5EF4-FFF2-40B4-BE49-F238E27FC236}">
              <a16:creationId xmlns:a16="http://schemas.microsoft.com/office/drawing/2014/main" id="{60DF252C-038A-75EB-DDFD-C513BC1DF4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9988" y="160020"/>
          <a:ext cx="3514052" cy="3751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11</xdr:col>
      <xdr:colOff>601980</xdr:colOff>
      <xdr:row>5</xdr:row>
      <xdr:rowOff>374237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78760EBD-C233-7B3B-D09C-EA42779AC5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0" y="182880"/>
          <a:ext cx="2430780" cy="2157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80816</xdr:colOff>
      <xdr:row>0</xdr:row>
      <xdr:rowOff>121920</xdr:rowOff>
    </xdr:from>
    <xdr:to>
      <xdr:col>17</xdr:col>
      <xdr:colOff>350520</xdr:colOff>
      <xdr:row>8</xdr:row>
      <xdr:rowOff>0</xdr:rowOff>
    </xdr:to>
    <xdr:pic>
      <xdr:nvPicPr>
        <xdr:cNvPr id="3" name="Resim 2" descr="Indus Takımyıldızı Haritası">
          <a:extLst>
            <a:ext uri="{FF2B5EF4-FFF2-40B4-BE49-F238E27FC236}">
              <a16:creationId xmlns:a16="http://schemas.microsoft.com/office/drawing/2014/main" id="{86CD79CD-B874-8893-4722-11643546F1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8716" y="121920"/>
          <a:ext cx="3317704" cy="3299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12</xdr:col>
      <xdr:colOff>525780</xdr:colOff>
      <xdr:row>5</xdr:row>
      <xdr:rowOff>388620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5F243BA5-04EC-6B43-D47C-5FA3CF891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33260" y="350520"/>
          <a:ext cx="2354580" cy="2171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601980</xdr:colOff>
      <xdr:row>0</xdr:row>
      <xdr:rowOff>197498</xdr:rowOff>
    </xdr:from>
    <xdr:to>
      <xdr:col>18</xdr:col>
      <xdr:colOff>312420</xdr:colOff>
      <xdr:row>6</xdr:row>
      <xdr:rowOff>518160</xdr:rowOff>
    </xdr:to>
    <xdr:pic>
      <xdr:nvPicPr>
        <xdr:cNvPr id="3" name="Resim 2" descr="Musca Takımyıldızı Haritası">
          <a:extLst>
            <a:ext uri="{FF2B5EF4-FFF2-40B4-BE49-F238E27FC236}">
              <a16:creationId xmlns:a16="http://schemas.microsoft.com/office/drawing/2014/main" id="{BF8B8EEF-41BF-11FB-ECCA-FE3E7C0628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4040" y="197498"/>
          <a:ext cx="3368040" cy="2980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12</xdr:col>
      <xdr:colOff>449580</xdr:colOff>
      <xdr:row>5</xdr:row>
      <xdr:rowOff>434340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8FBCFA51-867B-08F1-ACAA-26FAFC6A6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39940" y="350520"/>
          <a:ext cx="2278380" cy="2217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395358</xdr:colOff>
      <xdr:row>0</xdr:row>
      <xdr:rowOff>160020</xdr:rowOff>
    </xdr:from>
    <xdr:to>
      <xdr:col>18</xdr:col>
      <xdr:colOff>449580</xdr:colOff>
      <xdr:row>8</xdr:row>
      <xdr:rowOff>0</xdr:rowOff>
    </xdr:to>
    <xdr:pic>
      <xdr:nvPicPr>
        <xdr:cNvPr id="3" name="Resim 2" descr="Pavo Takımyıldızı Haritası">
          <a:extLst>
            <a:ext uri="{FF2B5EF4-FFF2-40B4-BE49-F238E27FC236}">
              <a16:creationId xmlns:a16="http://schemas.microsoft.com/office/drawing/2014/main" id="{E8F268B1-3BA2-BA1F-78DF-23497D8068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64098" y="160020"/>
          <a:ext cx="3711822" cy="3284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366586</xdr:colOff>
      <xdr:row>0</xdr:row>
      <xdr:rowOff>53340</xdr:rowOff>
    </xdr:from>
    <xdr:to>
      <xdr:col>19</xdr:col>
      <xdr:colOff>60959</xdr:colOff>
      <xdr:row>8</xdr:row>
      <xdr:rowOff>15240</xdr:rowOff>
    </xdr:to>
    <xdr:pic>
      <xdr:nvPicPr>
        <xdr:cNvPr id="3" name="Resim 2" descr="Phoenix Takımyıldızı Haritası">
          <a:extLst>
            <a:ext uri="{FF2B5EF4-FFF2-40B4-BE49-F238E27FC236}">
              <a16:creationId xmlns:a16="http://schemas.microsoft.com/office/drawing/2014/main" id="{196789B3-8265-8DC4-FFA0-D8B226DD4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4406" y="53340"/>
          <a:ext cx="3961573" cy="350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12</xdr:col>
      <xdr:colOff>236220</xdr:colOff>
      <xdr:row>7</xdr:row>
      <xdr:rowOff>175260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274D438E-6A86-C3DD-CEF7-E4BCA4972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99020" y="182880"/>
          <a:ext cx="2065020" cy="300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281940</xdr:colOff>
      <xdr:row>0</xdr:row>
      <xdr:rowOff>320040</xdr:rowOff>
    </xdr:from>
    <xdr:to>
      <xdr:col>13</xdr:col>
      <xdr:colOff>586740</xdr:colOff>
      <xdr:row>8</xdr:row>
      <xdr:rowOff>83820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5D686494-6762-E9FD-F859-24462C7C32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89520" y="320040"/>
          <a:ext cx="2743200" cy="2788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482626</xdr:colOff>
      <xdr:row>0</xdr:row>
      <xdr:rowOff>198120</xdr:rowOff>
    </xdr:from>
    <xdr:to>
      <xdr:col>19</xdr:col>
      <xdr:colOff>472439</xdr:colOff>
      <xdr:row>11</xdr:row>
      <xdr:rowOff>175259</xdr:rowOff>
    </xdr:to>
    <xdr:pic>
      <xdr:nvPicPr>
        <xdr:cNvPr id="3" name="Resim 2" descr="Tucana Takımyıldızı Haritası">
          <a:extLst>
            <a:ext uri="{FF2B5EF4-FFF2-40B4-BE49-F238E27FC236}">
              <a16:creationId xmlns:a16="http://schemas.microsoft.com/office/drawing/2014/main" id="{5C5CD45B-9007-F46F-882D-01663CB849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28606" y="198120"/>
          <a:ext cx="3647413" cy="38938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1</xdr:row>
      <xdr:rowOff>0</xdr:rowOff>
    </xdr:from>
    <xdr:to>
      <xdr:col>13</xdr:col>
      <xdr:colOff>579120</xdr:colOff>
      <xdr:row>5</xdr:row>
      <xdr:rowOff>381000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31A69C9-E654-F444-9104-1F21F48715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38160" y="182880"/>
          <a:ext cx="2407920" cy="2164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456360</xdr:colOff>
      <xdr:row>0</xdr:row>
      <xdr:rowOff>22860</xdr:rowOff>
    </xdr:from>
    <xdr:to>
      <xdr:col>20</xdr:col>
      <xdr:colOff>99059</xdr:colOff>
      <xdr:row>7</xdr:row>
      <xdr:rowOff>182879</xdr:rowOff>
    </xdr:to>
    <xdr:pic>
      <xdr:nvPicPr>
        <xdr:cNvPr id="3" name="Resim 2" descr="Volans Takımyıldızı Haritası">
          <a:extLst>
            <a:ext uri="{FF2B5EF4-FFF2-40B4-BE49-F238E27FC236}">
              <a16:creationId xmlns:a16="http://schemas.microsoft.com/office/drawing/2014/main" id="{F904CD97-0B05-E021-3130-52A803F4FF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23320" y="22860"/>
          <a:ext cx="3909899" cy="3459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13</xdr:col>
      <xdr:colOff>449580</xdr:colOff>
      <xdr:row>4</xdr:row>
      <xdr:rowOff>236220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66ECA76F-87A3-01B0-FF78-F0A5A067B5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6140" y="182880"/>
          <a:ext cx="2887980" cy="1493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403670</xdr:colOff>
      <xdr:row>0</xdr:row>
      <xdr:rowOff>53340</xdr:rowOff>
    </xdr:from>
    <xdr:to>
      <xdr:col>19</xdr:col>
      <xdr:colOff>114300</xdr:colOff>
      <xdr:row>9</xdr:row>
      <xdr:rowOff>2742</xdr:rowOff>
    </xdr:to>
    <xdr:pic>
      <xdr:nvPicPr>
        <xdr:cNvPr id="3" name="Resim 2" descr="Aquarius Takımyıldızı Haritası">
          <a:extLst>
            <a:ext uri="{FF2B5EF4-FFF2-40B4-BE49-F238E27FC236}">
              <a16:creationId xmlns:a16="http://schemas.microsoft.com/office/drawing/2014/main" id="{248065DE-F408-4178-5E38-BB5413F1CF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58210" y="53340"/>
          <a:ext cx="3368230" cy="38660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13</xdr:col>
      <xdr:colOff>213360</xdr:colOff>
      <xdr:row>5</xdr:row>
      <xdr:rowOff>502920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4FD09028-2501-DBBB-985C-3479DBBE0A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98080" y="182880"/>
          <a:ext cx="2651760" cy="228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281940</xdr:colOff>
      <xdr:row>0</xdr:row>
      <xdr:rowOff>30480</xdr:rowOff>
    </xdr:from>
    <xdr:to>
      <xdr:col>19</xdr:col>
      <xdr:colOff>358139</xdr:colOff>
      <xdr:row>8</xdr:row>
      <xdr:rowOff>23158</xdr:rowOff>
    </xdr:to>
    <xdr:pic>
      <xdr:nvPicPr>
        <xdr:cNvPr id="3" name="Resim 2" descr="Aries Takımyıldızı Haritası">
          <a:extLst>
            <a:ext uri="{FF2B5EF4-FFF2-40B4-BE49-F238E27FC236}">
              <a16:creationId xmlns:a16="http://schemas.microsoft.com/office/drawing/2014/main" id="{CE33B671-B6B4-2F10-1BAB-1696E48BD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18420" y="30480"/>
          <a:ext cx="3733799" cy="33607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12</xdr:col>
      <xdr:colOff>76200</xdr:colOff>
      <xdr:row>5</xdr:row>
      <xdr:rowOff>434340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904B13D6-8242-CCEF-A444-EB994E6B17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2780" y="182880"/>
          <a:ext cx="2514600" cy="2392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22860</xdr:colOff>
      <xdr:row>0</xdr:row>
      <xdr:rowOff>0</xdr:rowOff>
    </xdr:from>
    <xdr:to>
      <xdr:col>18</xdr:col>
      <xdr:colOff>30480</xdr:colOff>
      <xdr:row>6</xdr:row>
      <xdr:rowOff>599444</xdr:rowOff>
    </xdr:to>
    <xdr:pic>
      <xdr:nvPicPr>
        <xdr:cNvPr id="3" name="Resim 2" descr="Cancer Takımyıldızı Haritası">
          <a:extLst>
            <a:ext uri="{FF2B5EF4-FFF2-40B4-BE49-F238E27FC236}">
              <a16:creationId xmlns:a16="http://schemas.microsoft.com/office/drawing/2014/main" id="{B1E4FB84-F9AF-76FF-961A-66CBB1C31F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64040" y="0"/>
          <a:ext cx="3665220" cy="32664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22860</xdr:colOff>
      <xdr:row>0</xdr:row>
      <xdr:rowOff>289560</xdr:rowOff>
    </xdr:from>
    <xdr:to>
      <xdr:col>11</xdr:col>
      <xdr:colOff>220980</xdr:colOff>
      <xdr:row>9</xdr:row>
      <xdr:rowOff>167640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409C89EB-BEE5-18DA-5576-8F0D2D16FF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69380" y="289560"/>
          <a:ext cx="2636520" cy="289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465408</xdr:colOff>
      <xdr:row>0</xdr:row>
      <xdr:rowOff>220980</xdr:rowOff>
    </xdr:from>
    <xdr:to>
      <xdr:col>17</xdr:col>
      <xdr:colOff>230855</xdr:colOff>
      <xdr:row>10</xdr:row>
      <xdr:rowOff>0</xdr:rowOff>
    </xdr:to>
    <xdr:pic>
      <xdr:nvPicPr>
        <xdr:cNvPr id="3" name="Resim 2" descr="Canis Minor Takımyıldızı Haritası">
          <a:extLst>
            <a:ext uri="{FF2B5EF4-FFF2-40B4-BE49-F238E27FC236}">
              <a16:creationId xmlns:a16="http://schemas.microsoft.com/office/drawing/2014/main" id="{2C6289AB-8DA3-09F9-E8A1-E13300688F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50328" y="220980"/>
          <a:ext cx="3423047" cy="297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525780</xdr:rowOff>
    </xdr:from>
    <xdr:to>
      <xdr:col>13</xdr:col>
      <xdr:colOff>0</xdr:colOff>
      <xdr:row>8</xdr:row>
      <xdr:rowOff>426720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D1CA40CC-497D-9768-5329-7520B80745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25640" y="708660"/>
          <a:ext cx="3048000" cy="2918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393654</xdr:colOff>
      <xdr:row>2</xdr:row>
      <xdr:rowOff>91440</xdr:rowOff>
    </xdr:from>
    <xdr:to>
      <xdr:col>18</xdr:col>
      <xdr:colOff>381000</xdr:colOff>
      <xdr:row>8</xdr:row>
      <xdr:rowOff>327660</xdr:rowOff>
    </xdr:to>
    <xdr:pic>
      <xdr:nvPicPr>
        <xdr:cNvPr id="3" name="Resim 2" descr="Capricornus Takımyıldızı Haritası">
          <a:extLst>
            <a:ext uri="{FF2B5EF4-FFF2-40B4-BE49-F238E27FC236}">
              <a16:creationId xmlns:a16="http://schemas.microsoft.com/office/drawing/2014/main" id="{2F6A5584-5379-8A90-B72B-38A4BE687E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67294" y="822960"/>
          <a:ext cx="3035346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12</xdr:col>
      <xdr:colOff>137160</xdr:colOff>
      <xdr:row>7</xdr:row>
      <xdr:rowOff>53340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9A250896-BD5F-6B78-942E-34DC342FF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350520"/>
          <a:ext cx="2575560" cy="2712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244715</xdr:colOff>
      <xdr:row>1</xdr:row>
      <xdr:rowOff>274320</xdr:rowOff>
    </xdr:from>
    <xdr:to>
      <xdr:col>19</xdr:col>
      <xdr:colOff>220979</xdr:colOff>
      <xdr:row>9</xdr:row>
      <xdr:rowOff>0</xdr:rowOff>
    </xdr:to>
    <xdr:pic>
      <xdr:nvPicPr>
        <xdr:cNvPr id="3" name="Resim 2" descr="Gemini Takımyıldızı Haritası">
          <a:extLst>
            <a:ext uri="{FF2B5EF4-FFF2-40B4-BE49-F238E27FC236}">
              <a16:creationId xmlns:a16="http://schemas.microsoft.com/office/drawing/2014/main" id="{80D49EE0-457F-BA7F-CF0E-4FFE6200B2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5915" y="624840"/>
          <a:ext cx="3633864" cy="323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594360</xdr:colOff>
      <xdr:row>7</xdr:row>
      <xdr:rowOff>251460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3187B800-79A7-6FF6-080F-4556BAF234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6440" y="182880"/>
          <a:ext cx="3032760" cy="3360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601980</xdr:colOff>
      <xdr:row>0</xdr:row>
      <xdr:rowOff>30480</xdr:rowOff>
    </xdr:from>
    <xdr:to>
      <xdr:col>17</xdr:col>
      <xdr:colOff>487679</xdr:colOff>
      <xdr:row>9</xdr:row>
      <xdr:rowOff>171879</xdr:rowOff>
    </xdr:to>
    <xdr:pic>
      <xdr:nvPicPr>
        <xdr:cNvPr id="8" name="Resim 7" descr="Leo Takımyıldızı Haritası">
          <a:extLst>
            <a:ext uri="{FF2B5EF4-FFF2-40B4-BE49-F238E27FC236}">
              <a16:creationId xmlns:a16="http://schemas.microsoft.com/office/drawing/2014/main" id="{5AB59AA6-4255-3217-3CBB-358831F4A4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6820" y="30480"/>
          <a:ext cx="3543299" cy="4164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312420</xdr:colOff>
      <xdr:row>1</xdr:row>
      <xdr:rowOff>7620</xdr:rowOff>
    </xdr:from>
    <xdr:to>
      <xdr:col>11</xdr:col>
      <xdr:colOff>259080</xdr:colOff>
      <xdr:row>6</xdr:row>
      <xdr:rowOff>38100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CDA2932A-1058-2C64-714A-A68E8EA582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9800" y="190500"/>
          <a:ext cx="2994660" cy="2407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495300</xdr:colOff>
      <xdr:row>0</xdr:row>
      <xdr:rowOff>142706</xdr:rowOff>
    </xdr:from>
    <xdr:to>
      <xdr:col>17</xdr:col>
      <xdr:colOff>99060</xdr:colOff>
      <xdr:row>6</xdr:row>
      <xdr:rowOff>449580</xdr:rowOff>
    </xdr:to>
    <xdr:pic>
      <xdr:nvPicPr>
        <xdr:cNvPr id="3" name="Resim 2" descr="Libra Takımyıldızı Haritası">
          <a:extLst>
            <a:ext uri="{FF2B5EF4-FFF2-40B4-BE49-F238E27FC236}">
              <a16:creationId xmlns:a16="http://schemas.microsoft.com/office/drawing/2014/main" id="{59212582-A2B7-49F8-1041-3412BB7528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50680" y="142706"/>
          <a:ext cx="3261360" cy="28671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464820</xdr:colOff>
      <xdr:row>0</xdr:row>
      <xdr:rowOff>342900</xdr:rowOff>
    </xdr:from>
    <xdr:to>
      <xdr:col>12</xdr:col>
      <xdr:colOff>464820</xdr:colOff>
      <xdr:row>10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481D816A-C2A0-92A7-008E-4D6ACDE5B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61760" y="342900"/>
          <a:ext cx="3048000" cy="335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76200</xdr:colOff>
      <xdr:row>0</xdr:row>
      <xdr:rowOff>196962</xdr:rowOff>
    </xdr:from>
    <xdr:to>
      <xdr:col>19</xdr:col>
      <xdr:colOff>243840</xdr:colOff>
      <xdr:row>8</xdr:row>
      <xdr:rowOff>274320</xdr:rowOff>
    </xdr:to>
    <xdr:pic>
      <xdr:nvPicPr>
        <xdr:cNvPr id="3" name="Resim 2" descr="Pisces Takımyıldızı Haritası">
          <a:extLst>
            <a:ext uri="{FF2B5EF4-FFF2-40B4-BE49-F238E27FC236}">
              <a16:creationId xmlns:a16="http://schemas.microsoft.com/office/drawing/2014/main" id="{EE913046-3130-BABD-3B23-0E1C06A305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30740" y="196962"/>
          <a:ext cx="3825240" cy="3186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548640</xdr:colOff>
      <xdr:row>0</xdr:row>
      <xdr:rowOff>358140</xdr:rowOff>
    </xdr:from>
    <xdr:to>
      <xdr:col>12</xdr:col>
      <xdr:colOff>548640</xdr:colOff>
      <xdr:row>7</xdr:row>
      <xdr:rowOff>7620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1D87CBC-AB51-E754-9BD7-DF7533DDB3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62700" y="358140"/>
          <a:ext cx="3048000" cy="3124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191412</xdr:colOff>
      <xdr:row>0</xdr:row>
      <xdr:rowOff>243840</xdr:rowOff>
    </xdr:from>
    <xdr:to>
      <xdr:col>19</xdr:col>
      <xdr:colOff>144780</xdr:colOff>
      <xdr:row>16</xdr:row>
      <xdr:rowOff>121920</xdr:rowOff>
    </xdr:to>
    <xdr:pic>
      <xdr:nvPicPr>
        <xdr:cNvPr id="3" name="Resim 2" descr="Sagittarius Takımyıldızı Haritası">
          <a:extLst>
            <a:ext uri="{FF2B5EF4-FFF2-40B4-BE49-F238E27FC236}">
              <a16:creationId xmlns:a16="http://schemas.microsoft.com/office/drawing/2014/main" id="{28A7E4E4-FAF5-CA25-A57C-D2F333DDF8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3072" y="243840"/>
          <a:ext cx="3610968" cy="37185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53340</xdr:colOff>
      <xdr:row>1</xdr:row>
      <xdr:rowOff>7620</xdr:rowOff>
    </xdr:from>
    <xdr:to>
      <xdr:col>11</xdr:col>
      <xdr:colOff>381000</xdr:colOff>
      <xdr:row>9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DA5D489C-821D-D25D-C97A-74FBA9802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58840" y="373380"/>
          <a:ext cx="2766060" cy="3695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548258</xdr:colOff>
      <xdr:row>0</xdr:row>
      <xdr:rowOff>160020</xdr:rowOff>
    </xdr:from>
    <xdr:to>
      <xdr:col>18</xdr:col>
      <xdr:colOff>15239</xdr:colOff>
      <xdr:row>9</xdr:row>
      <xdr:rowOff>160020</xdr:rowOff>
    </xdr:to>
    <xdr:pic>
      <xdr:nvPicPr>
        <xdr:cNvPr id="3" name="Resim 2" descr="Scorpius Takımyıldızı Haritası">
          <a:extLst>
            <a:ext uri="{FF2B5EF4-FFF2-40B4-BE49-F238E27FC236}">
              <a16:creationId xmlns:a16="http://schemas.microsoft.com/office/drawing/2014/main" id="{9372D9B7-442F-1087-64D7-6A713FC5D2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2158" y="160020"/>
          <a:ext cx="3734181" cy="4389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15240</xdr:colOff>
      <xdr:row>0</xdr:row>
      <xdr:rowOff>320040</xdr:rowOff>
    </xdr:from>
    <xdr:to>
      <xdr:col>13</xdr:col>
      <xdr:colOff>15240</xdr:colOff>
      <xdr:row>9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816C5E31-912D-AEB2-A6D6-492179B2E3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70320" y="320040"/>
          <a:ext cx="3048000" cy="3383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99060</xdr:colOff>
      <xdr:row>0</xdr:row>
      <xdr:rowOff>231292</xdr:rowOff>
    </xdr:from>
    <xdr:to>
      <xdr:col>19</xdr:col>
      <xdr:colOff>38100</xdr:colOff>
      <xdr:row>8</xdr:row>
      <xdr:rowOff>144779</xdr:rowOff>
    </xdr:to>
    <xdr:pic>
      <xdr:nvPicPr>
        <xdr:cNvPr id="3" name="Resim 2" descr="Taurus Takımyıldızı Haritası">
          <a:extLst>
            <a:ext uri="{FF2B5EF4-FFF2-40B4-BE49-F238E27FC236}">
              <a16:creationId xmlns:a16="http://schemas.microsoft.com/office/drawing/2014/main" id="{A36FF228-72C1-ED03-603D-E94F16A85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02140" y="231292"/>
          <a:ext cx="3596640" cy="33882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30480</xdr:colOff>
      <xdr:row>1</xdr:row>
      <xdr:rowOff>22860</xdr:rowOff>
    </xdr:from>
    <xdr:to>
      <xdr:col>13</xdr:col>
      <xdr:colOff>30480</xdr:colOff>
      <xdr:row>8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CE9C3E63-8272-0194-0F17-3E32BAD1C1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4160" y="388620"/>
          <a:ext cx="3048000" cy="2773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68580</xdr:colOff>
      <xdr:row>0</xdr:row>
      <xdr:rowOff>225880</xdr:rowOff>
    </xdr:from>
    <xdr:to>
      <xdr:col>19</xdr:col>
      <xdr:colOff>114300</xdr:colOff>
      <xdr:row>7</xdr:row>
      <xdr:rowOff>182879</xdr:rowOff>
    </xdr:to>
    <xdr:pic>
      <xdr:nvPicPr>
        <xdr:cNvPr id="3" name="Resim 2" descr="Virgo Takımyıldızı Haritası">
          <a:extLst>
            <a:ext uri="{FF2B5EF4-FFF2-40B4-BE49-F238E27FC236}">
              <a16:creationId xmlns:a16="http://schemas.microsoft.com/office/drawing/2014/main" id="{C56B2C68-9B06-104F-2E75-8E798B18E5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0260" y="225880"/>
          <a:ext cx="3703320" cy="2921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486680</xdr:colOff>
      <xdr:row>0</xdr:row>
      <xdr:rowOff>99060</xdr:rowOff>
    </xdr:from>
    <xdr:to>
      <xdr:col>18</xdr:col>
      <xdr:colOff>274319</xdr:colOff>
      <xdr:row>7</xdr:row>
      <xdr:rowOff>2944</xdr:rowOff>
    </xdr:to>
    <xdr:pic>
      <xdr:nvPicPr>
        <xdr:cNvPr id="3" name="Resim 2" descr="Bootes Takımyıldızı Haritası">
          <a:extLst>
            <a:ext uri="{FF2B5EF4-FFF2-40B4-BE49-F238E27FC236}">
              <a16:creationId xmlns:a16="http://schemas.microsoft.com/office/drawing/2014/main" id="{76AFF57A-BBCB-D785-4D57-9850A313F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6400" y="99060"/>
          <a:ext cx="3445239" cy="3470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548640</xdr:colOff>
      <xdr:row>0</xdr:row>
      <xdr:rowOff>213360</xdr:rowOff>
    </xdr:from>
    <xdr:to>
      <xdr:col>12</xdr:col>
      <xdr:colOff>548640</xdr:colOff>
      <xdr:row>10</xdr:row>
      <xdr:rowOff>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5B0F45AE-B0C8-298E-AE95-F10E1864ED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90360" y="213360"/>
          <a:ext cx="3048000" cy="467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121920</xdr:colOff>
      <xdr:row>1</xdr:row>
      <xdr:rowOff>68580</xdr:rowOff>
    </xdr:from>
    <xdr:to>
      <xdr:col>11</xdr:col>
      <xdr:colOff>372932</xdr:colOff>
      <xdr:row>6</xdr:row>
      <xdr:rowOff>502920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A7BAE7A-C690-A9D7-F765-0BBA4934A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1820" y="251460"/>
          <a:ext cx="2689412" cy="2743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423772</xdr:colOff>
      <xdr:row>0</xdr:row>
      <xdr:rowOff>7619</xdr:rowOff>
    </xdr:from>
    <xdr:to>
      <xdr:col>18</xdr:col>
      <xdr:colOff>335280</xdr:colOff>
      <xdr:row>8</xdr:row>
      <xdr:rowOff>91438</xdr:rowOff>
    </xdr:to>
    <xdr:pic>
      <xdr:nvPicPr>
        <xdr:cNvPr id="3" name="Resim 2" descr="Lepus Takımyıldızı Haritası">
          <a:extLst>
            <a:ext uri="{FF2B5EF4-FFF2-40B4-BE49-F238E27FC236}">
              <a16:creationId xmlns:a16="http://schemas.microsoft.com/office/drawing/2014/main" id="{BD4044E9-0CBA-D907-A930-1BB7180462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82072" y="7619"/>
          <a:ext cx="4178708" cy="36271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15240</xdr:colOff>
      <xdr:row>1</xdr:row>
      <xdr:rowOff>0</xdr:rowOff>
    </xdr:from>
    <xdr:to>
      <xdr:col>12</xdr:col>
      <xdr:colOff>15240</xdr:colOff>
      <xdr:row>6</xdr:row>
      <xdr:rowOff>175260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7BA83E93-657A-3567-8988-9D524DE975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57900" y="365760"/>
          <a:ext cx="3048000" cy="2552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557258</xdr:colOff>
      <xdr:row>0</xdr:row>
      <xdr:rowOff>22860</xdr:rowOff>
    </xdr:from>
    <xdr:to>
      <xdr:col>18</xdr:col>
      <xdr:colOff>335280</xdr:colOff>
      <xdr:row>8</xdr:row>
      <xdr:rowOff>707</xdr:rowOff>
    </xdr:to>
    <xdr:pic>
      <xdr:nvPicPr>
        <xdr:cNvPr id="4" name="Resim 3" descr="Camelopardalis Takımyıldızı Haritası">
          <a:extLst>
            <a:ext uri="{FF2B5EF4-FFF2-40B4-BE49-F238E27FC236}">
              <a16:creationId xmlns:a16="http://schemas.microsoft.com/office/drawing/2014/main" id="{20B5B391-469F-3322-3059-503DB2673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8318" y="22860"/>
          <a:ext cx="4045222" cy="32620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571500</xdr:colOff>
      <xdr:row>0</xdr:row>
      <xdr:rowOff>320040</xdr:rowOff>
    </xdr:from>
    <xdr:to>
      <xdr:col>11</xdr:col>
      <xdr:colOff>571500</xdr:colOff>
      <xdr:row>7</xdr:row>
      <xdr:rowOff>30480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411F7DB3-0777-F7FB-DED4-030FA1AEC3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87440" y="320040"/>
          <a:ext cx="3048000" cy="2773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182880</xdr:colOff>
      <xdr:row>0</xdr:row>
      <xdr:rowOff>37404</xdr:rowOff>
    </xdr:from>
    <xdr:to>
      <xdr:col>17</xdr:col>
      <xdr:colOff>381000</xdr:colOff>
      <xdr:row>6</xdr:row>
      <xdr:rowOff>533400</xdr:rowOff>
    </xdr:to>
    <xdr:pic>
      <xdr:nvPicPr>
        <xdr:cNvPr id="4" name="Resim 3" descr="Canes Venatici Takımyıldızı Haritası">
          <a:extLst>
            <a:ext uri="{FF2B5EF4-FFF2-40B4-BE49-F238E27FC236}">
              <a16:creationId xmlns:a16="http://schemas.microsoft.com/office/drawing/2014/main" id="{2E1F6146-A0C0-CBA0-AE30-F3C432ECE9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6420" y="37404"/>
          <a:ext cx="3246120" cy="28734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0</xdr:row>
      <xdr:rowOff>335280</xdr:rowOff>
    </xdr:from>
    <xdr:to>
      <xdr:col>12</xdr:col>
      <xdr:colOff>0</xdr:colOff>
      <xdr:row>6</xdr:row>
      <xdr:rowOff>68580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4AC6C3A3-8A92-28D4-FAC8-09261E5B79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00" y="335280"/>
          <a:ext cx="3048000" cy="247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601980</xdr:colOff>
      <xdr:row>0</xdr:row>
      <xdr:rowOff>216882</xdr:rowOff>
    </xdr:from>
    <xdr:to>
      <xdr:col>17</xdr:col>
      <xdr:colOff>548640</xdr:colOff>
      <xdr:row>7</xdr:row>
      <xdr:rowOff>137159</xdr:rowOff>
    </xdr:to>
    <xdr:pic>
      <xdr:nvPicPr>
        <xdr:cNvPr id="3" name="Resim 2" descr="Coma Berenices Takımyıldızı Haritası">
          <a:extLst>
            <a:ext uri="{FF2B5EF4-FFF2-40B4-BE49-F238E27FC236}">
              <a16:creationId xmlns:a16="http://schemas.microsoft.com/office/drawing/2014/main" id="{C70EA7D7-C5A8-1D96-AFB3-77C51B528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3980" y="216882"/>
          <a:ext cx="3604260" cy="3212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579120</xdr:colOff>
      <xdr:row>0</xdr:row>
      <xdr:rowOff>327660</xdr:rowOff>
    </xdr:from>
    <xdr:to>
      <xdr:col>11</xdr:col>
      <xdr:colOff>579120</xdr:colOff>
      <xdr:row>5</xdr:row>
      <xdr:rowOff>327660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8A68C462-8597-F02C-B422-4253208457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0220" y="327660"/>
          <a:ext cx="3048000" cy="2125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434340</xdr:colOff>
      <xdr:row>0</xdr:row>
      <xdr:rowOff>142121</xdr:rowOff>
    </xdr:from>
    <xdr:to>
      <xdr:col>18</xdr:col>
      <xdr:colOff>144780</xdr:colOff>
      <xdr:row>11</xdr:row>
      <xdr:rowOff>38099</xdr:rowOff>
    </xdr:to>
    <xdr:pic>
      <xdr:nvPicPr>
        <xdr:cNvPr id="3" name="Resim 2" descr="Corona Borealis Takımyıldızı Haritası">
          <a:extLst>
            <a:ext uri="{FF2B5EF4-FFF2-40B4-BE49-F238E27FC236}">
              <a16:creationId xmlns:a16="http://schemas.microsoft.com/office/drawing/2014/main" id="{4C7AC491-6E9D-3087-5621-8CDE95BA90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3440" y="142121"/>
          <a:ext cx="3977640" cy="34621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22860</xdr:colOff>
      <xdr:row>0</xdr:row>
      <xdr:rowOff>175260</xdr:rowOff>
    </xdr:from>
    <xdr:to>
      <xdr:col>10</xdr:col>
      <xdr:colOff>327660</xdr:colOff>
      <xdr:row>6</xdr:row>
      <xdr:rowOff>335280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48352899-427B-2ECE-082C-FC086035A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3160" y="175260"/>
          <a:ext cx="2133600" cy="2537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326552</xdr:colOff>
      <xdr:row>0</xdr:row>
      <xdr:rowOff>7620</xdr:rowOff>
    </xdr:from>
    <xdr:to>
      <xdr:col>17</xdr:col>
      <xdr:colOff>312419</xdr:colOff>
      <xdr:row>8</xdr:row>
      <xdr:rowOff>0</xdr:rowOff>
    </xdr:to>
    <xdr:pic>
      <xdr:nvPicPr>
        <xdr:cNvPr id="4" name="Resim 3" descr="Draco Takımyıldızı Haritası">
          <a:extLst>
            <a:ext uri="{FF2B5EF4-FFF2-40B4-BE49-F238E27FC236}">
              <a16:creationId xmlns:a16="http://schemas.microsoft.com/office/drawing/2014/main" id="{CAB04074-C315-A524-9DE0-C8493FA906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5652" y="7620"/>
          <a:ext cx="4253067" cy="346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91440</xdr:colOff>
      <xdr:row>0</xdr:row>
      <xdr:rowOff>327660</xdr:rowOff>
    </xdr:from>
    <xdr:to>
      <xdr:col>10</xdr:col>
      <xdr:colOff>198120</xdr:colOff>
      <xdr:row>5</xdr:row>
      <xdr:rowOff>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AC156327-BBE6-2AD2-8B0C-B6D701E322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5520" y="327660"/>
          <a:ext cx="193548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259080</xdr:colOff>
      <xdr:row>0</xdr:row>
      <xdr:rowOff>138270</xdr:rowOff>
    </xdr:from>
    <xdr:to>
      <xdr:col>17</xdr:col>
      <xdr:colOff>274319</xdr:colOff>
      <xdr:row>8</xdr:row>
      <xdr:rowOff>182879</xdr:rowOff>
    </xdr:to>
    <xdr:pic>
      <xdr:nvPicPr>
        <xdr:cNvPr id="4" name="Resim 3" descr="Leo Minor Takımyıldızı Haritası">
          <a:extLst>
            <a:ext uri="{FF2B5EF4-FFF2-40B4-BE49-F238E27FC236}">
              <a16:creationId xmlns:a16="http://schemas.microsoft.com/office/drawing/2014/main" id="{665B84DD-644B-21FC-910F-89A2A2AAD3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1960" y="138270"/>
          <a:ext cx="4282439" cy="3816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525780</xdr:colOff>
      <xdr:row>0</xdr:row>
      <xdr:rowOff>289560</xdr:rowOff>
    </xdr:from>
    <xdr:to>
      <xdr:col>11</xdr:col>
      <xdr:colOff>297180</xdr:colOff>
      <xdr:row>8</xdr:row>
      <xdr:rowOff>7620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74EA5CD4-3DB7-D25C-5869-6FB68FC8D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8780" y="289560"/>
          <a:ext cx="2819400" cy="3192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241624</xdr:colOff>
      <xdr:row>0</xdr:row>
      <xdr:rowOff>53340</xdr:rowOff>
    </xdr:from>
    <xdr:to>
      <xdr:col>19</xdr:col>
      <xdr:colOff>7619</xdr:colOff>
      <xdr:row>9</xdr:row>
      <xdr:rowOff>182879</xdr:rowOff>
    </xdr:to>
    <xdr:pic>
      <xdr:nvPicPr>
        <xdr:cNvPr id="4" name="Resim 3" descr="Lynx Takımyıldızı Haritası">
          <a:extLst>
            <a:ext uri="{FF2B5EF4-FFF2-40B4-BE49-F238E27FC236}">
              <a16:creationId xmlns:a16="http://schemas.microsoft.com/office/drawing/2014/main" id="{A4E79FAA-7DFA-4390-3E3B-87F4ADC5D0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2624" y="53340"/>
          <a:ext cx="4642795" cy="4137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83820</xdr:colOff>
      <xdr:row>0</xdr:row>
      <xdr:rowOff>327660</xdr:rowOff>
    </xdr:from>
    <xdr:to>
      <xdr:col>11</xdr:col>
      <xdr:colOff>563880</xdr:colOff>
      <xdr:row>7</xdr:row>
      <xdr:rowOff>137160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99E4CDCC-A0A2-A7AF-5DE8-8464D11AB0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78880" y="327660"/>
          <a:ext cx="2918460" cy="3284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18392</xdr:colOff>
      <xdr:row>0</xdr:row>
      <xdr:rowOff>266700</xdr:rowOff>
    </xdr:from>
    <xdr:to>
      <xdr:col>19</xdr:col>
      <xdr:colOff>152399</xdr:colOff>
      <xdr:row>8</xdr:row>
      <xdr:rowOff>0</xdr:rowOff>
    </xdr:to>
    <xdr:pic>
      <xdr:nvPicPr>
        <xdr:cNvPr id="4" name="Resim 3" descr="Ursa Major Takımyıldızı Haritası">
          <a:extLst>
            <a:ext uri="{FF2B5EF4-FFF2-40B4-BE49-F238E27FC236}">
              <a16:creationId xmlns:a16="http://schemas.microsoft.com/office/drawing/2014/main" id="{3C7C98CB-D55D-F8AF-899E-764F3B55AF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61452" y="266700"/>
          <a:ext cx="4401207" cy="3573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548640</xdr:colOff>
      <xdr:row>1</xdr:row>
      <xdr:rowOff>68580</xdr:rowOff>
    </xdr:from>
    <xdr:to>
      <xdr:col>12</xdr:col>
      <xdr:colOff>236220</xdr:colOff>
      <xdr:row>8</xdr:row>
      <xdr:rowOff>91440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22096A32-F4D8-3310-2105-DC8EA3DEE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2280" y="434340"/>
          <a:ext cx="2735580" cy="1851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251460</xdr:colOff>
      <xdr:row>0</xdr:row>
      <xdr:rowOff>67176</xdr:rowOff>
    </xdr:from>
    <xdr:to>
      <xdr:col>22</xdr:col>
      <xdr:colOff>99060</xdr:colOff>
      <xdr:row>24</xdr:row>
      <xdr:rowOff>68580</xdr:rowOff>
    </xdr:to>
    <xdr:pic>
      <xdr:nvPicPr>
        <xdr:cNvPr id="3" name="Resim 2" descr="Ursa Minor Takımyıldızı Haritası">
          <a:extLst>
            <a:ext uri="{FF2B5EF4-FFF2-40B4-BE49-F238E27FC236}">
              <a16:creationId xmlns:a16="http://schemas.microsoft.com/office/drawing/2014/main" id="{F62AE561-0D81-858F-99A8-EAE361EFED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100" y="67176"/>
          <a:ext cx="5943600" cy="4756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518160</xdr:colOff>
      <xdr:row>0</xdr:row>
      <xdr:rowOff>312420</xdr:rowOff>
    </xdr:from>
    <xdr:to>
      <xdr:col>12</xdr:col>
      <xdr:colOff>182880</xdr:colOff>
      <xdr:row>7</xdr:row>
      <xdr:rowOff>60960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2A51CC1-65B5-6C26-7485-6123F7A7C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0420" y="312420"/>
          <a:ext cx="210312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327660</xdr:colOff>
      <xdr:row>0</xdr:row>
      <xdr:rowOff>252142</xdr:rowOff>
    </xdr:from>
    <xdr:to>
      <xdr:col>18</xdr:col>
      <xdr:colOff>38100</xdr:colOff>
      <xdr:row>6</xdr:row>
      <xdr:rowOff>182879</xdr:rowOff>
    </xdr:to>
    <xdr:pic>
      <xdr:nvPicPr>
        <xdr:cNvPr id="4" name="Resim 3" descr="Carina Takımyıldızı Haritası">
          <a:extLst>
            <a:ext uri="{FF2B5EF4-FFF2-40B4-BE49-F238E27FC236}">
              <a16:creationId xmlns:a16="http://schemas.microsoft.com/office/drawing/2014/main" id="{48568760-F8B0-9666-A2A6-7059456F4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8320" y="252142"/>
          <a:ext cx="3368040" cy="30015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22860</xdr:rowOff>
    </xdr:from>
    <xdr:to>
      <xdr:col>13</xdr:col>
      <xdr:colOff>0</xdr:colOff>
      <xdr:row>8</xdr:row>
      <xdr:rowOff>411480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41BEACF-8C76-8D92-D0B7-CA71CFB3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25640" y="754380"/>
          <a:ext cx="3048000" cy="2506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320040</xdr:colOff>
      <xdr:row>1</xdr:row>
      <xdr:rowOff>400750</xdr:rowOff>
    </xdr:from>
    <xdr:to>
      <xdr:col>19</xdr:col>
      <xdr:colOff>205740</xdr:colOff>
      <xdr:row>9</xdr:row>
      <xdr:rowOff>182879</xdr:rowOff>
    </xdr:to>
    <xdr:pic>
      <xdr:nvPicPr>
        <xdr:cNvPr id="3" name="Resim 2" descr="Monoceros Takımyıldızı Haritası">
          <a:extLst>
            <a:ext uri="{FF2B5EF4-FFF2-40B4-BE49-F238E27FC236}">
              <a16:creationId xmlns:a16="http://schemas.microsoft.com/office/drawing/2014/main" id="{47B56ECE-4215-8C4F-AD95-C3170FE637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93680" y="583630"/>
          <a:ext cx="3543300" cy="3157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586740</xdr:colOff>
      <xdr:row>0</xdr:row>
      <xdr:rowOff>358140</xdr:rowOff>
    </xdr:from>
    <xdr:to>
      <xdr:col>12</xdr:col>
      <xdr:colOff>586740</xdr:colOff>
      <xdr:row>5</xdr:row>
      <xdr:rowOff>182880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8BD5A65C-0A19-3D21-7F4C-6F25245836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4120" y="358140"/>
          <a:ext cx="3048000" cy="2385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535506</xdr:colOff>
      <xdr:row>0</xdr:row>
      <xdr:rowOff>220980</xdr:rowOff>
    </xdr:from>
    <xdr:to>
      <xdr:col>18</xdr:col>
      <xdr:colOff>198119</xdr:colOff>
      <xdr:row>6</xdr:row>
      <xdr:rowOff>70994</xdr:rowOff>
    </xdr:to>
    <xdr:pic>
      <xdr:nvPicPr>
        <xdr:cNvPr id="3" name="Resim 2" descr="Columba Takımyıldızı Haritası">
          <a:extLst>
            <a:ext uri="{FF2B5EF4-FFF2-40B4-BE49-F238E27FC236}">
              <a16:creationId xmlns:a16="http://schemas.microsoft.com/office/drawing/2014/main" id="{6618BA25-2593-3327-5450-A8C8C2980C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90886" y="220980"/>
          <a:ext cx="3320213" cy="2958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373380</xdr:colOff>
      <xdr:row>0</xdr:row>
      <xdr:rowOff>297180</xdr:rowOff>
    </xdr:from>
    <xdr:to>
      <xdr:col>11</xdr:col>
      <xdr:colOff>586740</xdr:colOff>
      <xdr:row>8</xdr:row>
      <xdr:rowOff>160020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FC2872C5-FB22-9BDA-D8CE-9BCB0D8FF4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0300" y="297180"/>
          <a:ext cx="2651760" cy="2788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114300</xdr:colOff>
      <xdr:row>0</xdr:row>
      <xdr:rowOff>168530</xdr:rowOff>
    </xdr:from>
    <xdr:to>
      <xdr:col>18</xdr:col>
      <xdr:colOff>38100</xdr:colOff>
      <xdr:row>9</xdr:row>
      <xdr:rowOff>176821</xdr:rowOff>
    </xdr:to>
    <xdr:pic>
      <xdr:nvPicPr>
        <xdr:cNvPr id="3" name="Resim 2" descr="Delphinus Takımyıldızı Haritası">
          <a:extLst>
            <a:ext uri="{FF2B5EF4-FFF2-40B4-BE49-F238E27FC236}">
              <a16:creationId xmlns:a16="http://schemas.microsoft.com/office/drawing/2014/main" id="{8C3F3EEC-F1DE-75EC-1CEF-C3DCB93EEB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99220" y="168530"/>
          <a:ext cx="3581400" cy="31172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379095</xdr:colOff>
      <xdr:row>0</xdr:row>
      <xdr:rowOff>239876</xdr:rowOff>
    </xdr:from>
    <xdr:to>
      <xdr:col>16</xdr:col>
      <xdr:colOff>302895</xdr:colOff>
      <xdr:row>10</xdr:row>
      <xdr:rowOff>76199</xdr:rowOff>
    </xdr:to>
    <xdr:pic>
      <xdr:nvPicPr>
        <xdr:cNvPr id="2" name="Resim 1" descr="Equuleus Takımyıldızı Haritası">
          <a:extLst>
            <a:ext uri="{FF2B5EF4-FFF2-40B4-BE49-F238E27FC236}">
              <a16:creationId xmlns:a16="http://schemas.microsoft.com/office/drawing/2014/main" id="{704FCD47-4A8F-FC86-DEB0-E2E08F2B9C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0095" y="239876"/>
          <a:ext cx="2971800" cy="26938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99060</xdr:colOff>
      <xdr:row>0</xdr:row>
      <xdr:rowOff>327660</xdr:rowOff>
    </xdr:from>
    <xdr:to>
      <xdr:col>11</xdr:col>
      <xdr:colOff>312420</xdr:colOff>
      <xdr:row>12</xdr:row>
      <xdr:rowOff>7620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537528F-8DE9-CC08-A0BD-C23C842F1A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53100" y="327660"/>
          <a:ext cx="2651760" cy="2788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114872</xdr:colOff>
      <xdr:row>0</xdr:row>
      <xdr:rowOff>243840</xdr:rowOff>
    </xdr:from>
    <xdr:to>
      <xdr:col>17</xdr:col>
      <xdr:colOff>228599</xdr:colOff>
      <xdr:row>6</xdr:row>
      <xdr:rowOff>160020</xdr:rowOff>
    </xdr:to>
    <xdr:pic>
      <xdr:nvPicPr>
        <xdr:cNvPr id="3" name="Resim 2" descr="Eridanus Takımyıldızı Haritası">
          <a:extLst>
            <a:ext uri="{FF2B5EF4-FFF2-40B4-BE49-F238E27FC236}">
              <a16:creationId xmlns:a16="http://schemas.microsoft.com/office/drawing/2014/main" id="{8ACAC857-E249-AD0B-2B32-5845E6899E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31212" y="243840"/>
          <a:ext cx="3161727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579120</xdr:colOff>
      <xdr:row>0</xdr:row>
      <xdr:rowOff>327660</xdr:rowOff>
    </xdr:from>
    <xdr:to>
      <xdr:col>12</xdr:col>
      <xdr:colOff>30480</xdr:colOff>
      <xdr:row>7</xdr:row>
      <xdr:rowOff>160020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8D984462-5461-A324-D99C-5CD306CC8C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47460" y="327660"/>
          <a:ext cx="2499360" cy="3489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434340</xdr:colOff>
      <xdr:row>1</xdr:row>
      <xdr:rowOff>17404</xdr:rowOff>
    </xdr:from>
    <xdr:to>
      <xdr:col>18</xdr:col>
      <xdr:colOff>487679</xdr:colOff>
      <xdr:row>6</xdr:row>
      <xdr:rowOff>182879</xdr:rowOff>
    </xdr:to>
    <xdr:pic>
      <xdr:nvPicPr>
        <xdr:cNvPr id="3" name="Resim 2" descr="Piscis Austrinus Takımyıldızı Haritası">
          <a:extLst>
            <a:ext uri="{FF2B5EF4-FFF2-40B4-BE49-F238E27FC236}">
              <a16:creationId xmlns:a16="http://schemas.microsoft.com/office/drawing/2014/main" id="{3BEE8FAF-83EC-2EC6-638E-E20AA583D9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49540" y="200284"/>
          <a:ext cx="3710939" cy="3221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30480</xdr:colOff>
      <xdr:row>1</xdr:row>
      <xdr:rowOff>160020</xdr:rowOff>
    </xdr:from>
    <xdr:to>
      <xdr:col>13</xdr:col>
      <xdr:colOff>30480</xdr:colOff>
      <xdr:row>4</xdr:row>
      <xdr:rowOff>533400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9CC44FAF-185B-3F51-AB97-05DF65A04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7280" y="342900"/>
          <a:ext cx="3048000" cy="201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109726</xdr:colOff>
      <xdr:row>0</xdr:row>
      <xdr:rowOff>0</xdr:rowOff>
    </xdr:from>
    <xdr:to>
      <xdr:col>18</xdr:col>
      <xdr:colOff>274319</xdr:colOff>
      <xdr:row>10</xdr:row>
      <xdr:rowOff>53340</xdr:rowOff>
    </xdr:to>
    <xdr:pic>
      <xdr:nvPicPr>
        <xdr:cNvPr id="2" name="Resim 1" descr="Puppis Takımyıldızı Haritası">
          <a:extLst>
            <a:ext uri="{FF2B5EF4-FFF2-40B4-BE49-F238E27FC236}">
              <a16:creationId xmlns:a16="http://schemas.microsoft.com/office/drawing/2014/main" id="{BAFA286F-EF20-EAA9-22EB-E52DC30BE4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5546" y="0"/>
          <a:ext cx="3822193" cy="3345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7620</xdr:colOff>
      <xdr:row>0</xdr:row>
      <xdr:rowOff>137160</xdr:rowOff>
    </xdr:from>
    <xdr:to>
      <xdr:col>12</xdr:col>
      <xdr:colOff>190500</xdr:colOff>
      <xdr:row>7</xdr:row>
      <xdr:rowOff>106680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B7EFF0DC-92F8-C09D-B314-FD5D7AC1B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94020" y="137160"/>
          <a:ext cx="2011680" cy="3627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111911</xdr:colOff>
      <xdr:row>0</xdr:row>
      <xdr:rowOff>236220</xdr:rowOff>
    </xdr:from>
    <xdr:to>
      <xdr:col>16</xdr:col>
      <xdr:colOff>83819</xdr:colOff>
      <xdr:row>5</xdr:row>
      <xdr:rowOff>297180</xdr:rowOff>
    </xdr:to>
    <xdr:pic>
      <xdr:nvPicPr>
        <xdr:cNvPr id="3" name="Resim 2" descr="Pyxis Takımyıldızı Haritası">
          <a:extLst>
            <a:ext uri="{FF2B5EF4-FFF2-40B4-BE49-F238E27FC236}">
              <a16:creationId xmlns:a16="http://schemas.microsoft.com/office/drawing/2014/main" id="{1E4B2A89-ADF6-4DB0-B69A-51453B760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52891" y="236220"/>
          <a:ext cx="3019908" cy="2621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15240</xdr:colOff>
      <xdr:row>1</xdr:row>
      <xdr:rowOff>30480</xdr:rowOff>
    </xdr:from>
    <xdr:to>
      <xdr:col>10</xdr:col>
      <xdr:colOff>586740</xdr:colOff>
      <xdr:row>4</xdr:row>
      <xdr:rowOff>167640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4E2A273B-361F-6596-581C-8A5568BE34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27420" y="396240"/>
          <a:ext cx="1790700" cy="1783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525780</xdr:colOff>
      <xdr:row>0</xdr:row>
      <xdr:rowOff>270614</xdr:rowOff>
    </xdr:from>
    <xdr:to>
      <xdr:col>15</xdr:col>
      <xdr:colOff>91439</xdr:colOff>
      <xdr:row>5</xdr:row>
      <xdr:rowOff>388619</xdr:rowOff>
    </xdr:to>
    <xdr:pic>
      <xdr:nvPicPr>
        <xdr:cNvPr id="2" name="Resim 1" descr="Vela Takımyıldızı Haritası">
          <a:extLst>
            <a:ext uri="{FF2B5EF4-FFF2-40B4-BE49-F238E27FC236}">
              <a16:creationId xmlns:a16="http://schemas.microsoft.com/office/drawing/2014/main" id="{6679402D-2D5A-FF7C-8CCA-A44B79847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7220" y="270614"/>
          <a:ext cx="2613659" cy="2312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502920</xdr:colOff>
      <xdr:row>1</xdr:row>
      <xdr:rowOff>15240</xdr:rowOff>
    </xdr:from>
    <xdr:to>
      <xdr:col>10</xdr:col>
      <xdr:colOff>502920</xdr:colOff>
      <xdr:row>5</xdr:row>
      <xdr:rowOff>83820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01081FB-115C-2E8E-C5F1-5A67750DE8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6360" y="381000"/>
          <a:ext cx="3048000" cy="189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432377</xdr:colOff>
      <xdr:row>1</xdr:row>
      <xdr:rowOff>22860</xdr:rowOff>
    </xdr:from>
    <xdr:to>
      <xdr:col>20</xdr:col>
      <xdr:colOff>525779</xdr:colOff>
      <xdr:row>7</xdr:row>
      <xdr:rowOff>0</xdr:rowOff>
    </xdr:to>
    <xdr:pic>
      <xdr:nvPicPr>
        <xdr:cNvPr id="2" name="Resim 1" descr="Aquila Takımyıldızı Haritası">
          <a:extLst>
            <a:ext uri="{FF2B5EF4-FFF2-40B4-BE49-F238E27FC236}">
              <a16:creationId xmlns:a16="http://schemas.microsoft.com/office/drawing/2014/main" id="{D861986B-122E-A94E-305B-290D93831C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76377" y="205740"/>
          <a:ext cx="3141402" cy="2849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106680</xdr:colOff>
      <xdr:row>2</xdr:row>
      <xdr:rowOff>15240</xdr:rowOff>
    </xdr:from>
    <xdr:to>
      <xdr:col>15</xdr:col>
      <xdr:colOff>297180</xdr:colOff>
      <xdr:row>8</xdr:row>
      <xdr:rowOff>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5A18C69E-5022-6974-FA95-77A5248246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2280" y="381000"/>
          <a:ext cx="2628900" cy="2750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327660</xdr:colOff>
      <xdr:row>0</xdr:row>
      <xdr:rowOff>351794</xdr:rowOff>
    </xdr:from>
    <xdr:to>
      <xdr:col>17</xdr:col>
      <xdr:colOff>419099</xdr:colOff>
      <xdr:row>6</xdr:row>
      <xdr:rowOff>68580</xdr:rowOff>
    </xdr:to>
    <xdr:pic>
      <xdr:nvPicPr>
        <xdr:cNvPr id="2" name="Resim 1" descr="Ara Takımyıldızı Haritası">
          <a:extLst>
            <a:ext uri="{FF2B5EF4-FFF2-40B4-BE49-F238E27FC236}">
              <a16:creationId xmlns:a16="http://schemas.microsoft.com/office/drawing/2014/main" id="{7B6683D5-1098-CE23-23BB-735C74A88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26880" y="351794"/>
          <a:ext cx="3139439" cy="2825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381000</xdr:colOff>
      <xdr:row>1</xdr:row>
      <xdr:rowOff>129540</xdr:rowOff>
    </xdr:from>
    <xdr:to>
      <xdr:col>12</xdr:col>
      <xdr:colOff>381000</xdr:colOff>
      <xdr:row>5</xdr:row>
      <xdr:rowOff>342900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F2F7A0C5-7453-7578-B669-39953B41CC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32220" y="495300"/>
          <a:ext cx="3048000" cy="2407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495300</xdr:colOff>
      <xdr:row>1</xdr:row>
      <xdr:rowOff>541020</xdr:rowOff>
    </xdr:from>
    <xdr:to>
      <xdr:col>12</xdr:col>
      <xdr:colOff>79224</xdr:colOff>
      <xdr:row>13</xdr:row>
      <xdr:rowOff>53340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ACF2DB6C-BFBB-C32C-C6FA-3A2931C19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8580" y="723900"/>
          <a:ext cx="2631924" cy="2072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99506</xdr:colOff>
      <xdr:row>1</xdr:row>
      <xdr:rowOff>45720</xdr:rowOff>
    </xdr:from>
    <xdr:to>
      <xdr:col>17</xdr:col>
      <xdr:colOff>541020</xdr:colOff>
      <xdr:row>16</xdr:row>
      <xdr:rowOff>106680</xdr:rowOff>
    </xdr:to>
    <xdr:pic>
      <xdr:nvPicPr>
        <xdr:cNvPr id="3" name="Resim 2" descr="Orion Takımyıldızı Haritası">
          <a:extLst>
            <a:ext uri="{FF2B5EF4-FFF2-40B4-BE49-F238E27FC236}">
              <a16:creationId xmlns:a16="http://schemas.microsoft.com/office/drawing/2014/main" id="{8DB07700-7D73-11C6-8BE6-974CF1BA99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40786" y="228600"/>
          <a:ext cx="3489514" cy="4168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563880</xdr:colOff>
      <xdr:row>1</xdr:row>
      <xdr:rowOff>60960</xdr:rowOff>
    </xdr:from>
    <xdr:to>
      <xdr:col>11</xdr:col>
      <xdr:colOff>563880</xdr:colOff>
      <xdr:row>4</xdr:row>
      <xdr:rowOff>487680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DD64740C-0379-1AEA-2B1C-07BC28B5F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8820" y="426720"/>
          <a:ext cx="3048000" cy="1889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7694</xdr:colOff>
      <xdr:row>0</xdr:row>
      <xdr:rowOff>190500</xdr:rowOff>
    </xdr:from>
    <xdr:to>
      <xdr:col>18</xdr:col>
      <xdr:colOff>38099</xdr:colOff>
      <xdr:row>7</xdr:row>
      <xdr:rowOff>0</xdr:rowOff>
    </xdr:to>
    <xdr:pic>
      <xdr:nvPicPr>
        <xdr:cNvPr id="4" name="Resim 3" descr="Centaurus Takımyıldızı Haritası">
          <a:extLst>
            <a:ext uri="{FF2B5EF4-FFF2-40B4-BE49-F238E27FC236}">
              <a16:creationId xmlns:a16="http://schemas.microsoft.com/office/drawing/2014/main" id="{21D7C196-12E0-5ED8-F4BF-B9E31A8C03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0234" y="190500"/>
          <a:ext cx="3688005" cy="2994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601980</xdr:colOff>
      <xdr:row>0</xdr:row>
      <xdr:rowOff>358140</xdr:rowOff>
    </xdr:from>
    <xdr:to>
      <xdr:col>9</xdr:col>
      <xdr:colOff>563880</xdr:colOff>
      <xdr:row>11</xdr:row>
      <xdr:rowOff>45720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1C5794F7-F68D-C287-CB1B-B658ABD71E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6920" y="358140"/>
          <a:ext cx="1790700" cy="2613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560719</xdr:colOff>
      <xdr:row>0</xdr:row>
      <xdr:rowOff>205740</xdr:rowOff>
    </xdr:from>
    <xdr:to>
      <xdr:col>15</xdr:col>
      <xdr:colOff>83819</xdr:colOff>
      <xdr:row>11</xdr:row>
      <xdr:rowOff>114300</xdr:rowOff>
    </xdr:to>
    <xdr:pic>
      <xdr:nvPicPr>
        <xdr:cNvPr id="4" name="Resim 3" descr="Corona Australis Takımyıldızı Haritası">
          <a:extLst>
            <a:ext uri="{FF2B5EF4-FFF2-40B4-BE49-F238E27FC236}">
              <a16:creationId xmlns:a16="http://schemas.microsoft.com/office/drawing/2014/main" id="{B4B72DE5-40A6-805D-F01E-9D63C24285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4459" y="205740"/>
          <a:ext cx="3180700" cy="2834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</xdr:colOff>
      <xdr:row>0</xdr:row>
      <xdr:rowOff>358140</xdr:rowOff>
    </xdr:from>
    <xdr:to>
      <xdr:col>10</xdr:col>
      <xdr:colOff>571500</xdr:colOff>
      <xdr:row>6</xdr:row>
      <xdr:rowOff>91440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A3326240-F990-592C-52F7-F2ED01AAE1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6880" y="358140"/>
          <a:ext cx="2994660" cy="247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500648</xdr:colOff>
      <xdr:row>0</xdr:row>
      <xdr:rowOff>205740</xdr:rowOff>
    </xdr:from>
    <xdr:to>
      <xdr:col>16</xdr:col>
      <xdr:colOff>365759</xdr:colOff>
      <xdr:row>9</xdr:row>
      <xdr:rowOff>53340</xdr:rowOff>
    </xdr:to>
    <xdr:pic>
      <xdr:nvPicPr>
        <xdr:cNvPr id="3" name="Resim 2" descr="Corvus Takımyıldızı Haritası">
          <a:extLst>
            <a:ext uri="{FF2B5EF4-FFF2-40B4-BE49-F238E27FC236}">
              <a16:creationId xmlns:a16="http://schemas.microsoft.com/office/drawing/2014/main" id="{0E7A7B5E-C9F4-E63D-77BF-B4393BB124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0688" y="205740"/>
          <a:ext cx="3522711" cy="3139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533400</xdr:colOff>
      <xdr:row>1</xdr:row>
      <xdr:rowOff>22860</xdr:rowOff>
    </xdr:from>
    <xdr:to>
      <xdr:col>11</xdr:col>
      <xdr:colOff>373380</xdr:colOff>
      <xdr:row>6</xdr:row>
      <xdr:rowOff>205740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6BBAB5AD-AB77-310A-FD0D-D37D5DB9D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1780" y="388620"/>
          <a:ext cx="2278380" cy="2560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314936</xdr:colOff>
      <xdr:row>0</xdr:row>
      <xdr:rowOff>175260</xdr:rowOff>
    </xdr:from>
    <xdr:to>
      <xdr:col>17</xdr:col>
      <xdr:colOff>556259</xdr:colOff>
      <xdr:row>7</xdr:row>
      <xdr:rowOff>358140</xdr:rowOff>
    </xdr:to>
    <xdr:pic>
      <xdr:nvPicPr>
        <xdr:cNvPr id="3" name="Resim 2" descr="Crater Takımyıldızı Haritası">
          <a:extLst>
            <a:ext uri="{FF2B5EF4-FFF2-40B4-BE49-F238E27FC236}">
              <a16:creationId xmlns:a16="http://schemas.microsoft.com/office/drawing/2014/main" id="{667240C0-5A1E-3EE7-57FF-DE447B9B8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1716" y="175260"/>
          <a:ext cx="3898923" cy="3474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15240</xdr:colOff>
      <xdr:row>1</xdr:row>
      <xdr:rowOff>83820</xdr:rowOff>
    </xdr:from>
    <xdr:to>
      <xdr:col>9</xdr:col>
      <xdr:colOff>579120</xdr:colOff>
      <xdr:row>4</xdr:row>
      <xdr:rowOff>320040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2943C062-6E81-3CB9-B9C7-4D8932312A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0" y="449580"/>
          <a:ext cx="1783080" cy="16992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504880</xdr:colOff>
      <xdr:row>0</xdr:row>
      <xdr:rowOff>297180</xdr:rowOff>
    </xdr:from>
    <xdr:to>
      <xdr:col>15</xdr:col>
      <xdr:colOff>464819</xdr:colOff>
      <xdr:row>8</xdr:row>
      <xdr:rowOff>99060</xdr:rowOff>
    </xdr:to>
    <xdr:pic>
      <xdr:nvPicPr>
        <xdr:cNvPr id="3" name="Resim 2" descr="Crux Takımyıldızı Haritası">
          <a:extLst>
            <a:ext uri="{FF2B5EF4-FFF2-40B4-BE49-F238E27FC236}">
              <a16:creationId xmlns:a16="http://schemas.microsoft.com/office/drawing/2014/main" id="{29F20D16-7DD5-5A47-313E-4C1DBDA3CB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3840" y="297180"/>
          <a:ext cx="3617539" cy="3093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11</xdr:col>
      <xdr:colOff>541020</xdr:colOff>
      <xdr:row>6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387173A-BF58-45CB-6865-51795C6202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76800" y="182880"/>
          <a:ext cx="2369820" cy="228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545222</xdr:colOff>
      <xdr:row>0</xdr:row>
      <xdr:rowOff>68580</xdr:rowOff>
    </xdr:from>
    <xdr:to>
      <xdr:col>17</xdr:col>
      <xdr:colOff>342900</xdr:colOff>
      <xdr:row>7</xdr:row>
      <xdr:rowOff>358140</xdr:rowOff>
    </xdr:to>
    <xdr:pic>
      <xdr:nvPicPr>
        <xdr:cNvPr id="3" name="Resim 2" descr="Cygnus Takımyıldızı Haritası">
          <a:extLst>
            <a:ext uri="{FF2B5EF4-FFF2-40B4-BE49-F238E27FC236}">
              <a16:creationId xmlns:a16="http://schemas.microsoft.com/office/drawing/2014/main" id="{2E781FA8-ABEA-5D96-0350-277EEC4B52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442" y="68580"/>
          <a:ext cx="3455278" cy="339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11</xdr:col>
      <xdr:colOff>0</xdr:colOff>
      <xdr:row>7</xdr:row>
      <xdr:rowOff>220980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42519891-F6EA-5AC4-5691-F87C5FA470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3048000" cy="3147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90856</xdr:colOff>
      <xdr:row>0</xdr:row>
      <xdr:rowOff>68580</xdr:rowOff>
    </xdr:from>
    <xdr:to>
      <xdr:col>16</xdr:col>
      <xdr:colOff>167639</xdr:colOff>
      <xdr:row>8</xdr:row>
      <xdr:rowOff>83820</xdr:rowOff>
    </xdr:to>
    <xdr:pic>
      <xdr:nvPicPr>
        <xdr:cNvPr id="4" name="Resim 3" descr="Hercules Takımyıldızı Haritası">
          <a:extLst>
            <a:ext uri="{FF2B5EF4-FFF2-40B4-BE49-F238E27FC236}">
              <a16:creationId xmlns:a16="http://schemas.microsoft.com/office/drawing/2014/main" id="{7A8A19D5-B51D-E8B3-EFF2-3F895F2A30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1436" y="68580"/>
          <a:ext cx="3124783" cy="3672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99060</xdr:colOff>
      <xdr:row>2</xdr:row>
      <xdr:rowOff>502920</xdr:rowOff>
    </xdr:from>
    <xdr:to>
      <xdr:col>10</xdr:col>
      <xdr:colOff>99060</xdr:colOff>
      <xdr:row>6</xdr:row>
      <xdr:rowOff>274320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36048D8B-7014-639F-57D1-4D9E9984CD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3460" y="1234440"/>
          <a:ext cx="3048000" cy="1783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579120</xdr:colOff>
      <xdr:row>1</xdr:row>
      <xdr:rowOff>307690</xdr:rowOff>
    </xdr:from>
    <xdr:to>
      <xdr:col>18</xdr:col>
      <xdr:colOff>129540</xdr:colOff>
      <xdr:row>7</xdr:row>
      <xdr:rowOff>83820</xdr:rowOff>
    </xdr:to>
    <xdr:pic>
      <xdr:nvPicPr>
        <xdr:cNvPr id="3" name="Resim 2" descr="Hydra Takımyıldızı Haritası">
          <a:extLst>
            <a:ext uri="{FF2B5EF4-FFF2-40B4-BE49-F238E27FC236}">
              <a16:creationId xmlns:a16="http://schemas.microsoft.com/office/drawing/2014/main" id="{7A506A2B-E703-E533-6B75-75E47044A5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41920" y="673450"/>
          <a:ext cx="5036820" cy="2702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</xdr:row>
      <xdr:rowOff>0</xdr:rowOff>
    </xdr:from>
    <xdr:to>
      <xdr:col>11</xdr:col>
      <xdr:colOff>502920</xdr:colOff>
      <xdr:row>4</xdr:row>
      <xdr:rowOff>220980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EA843353-0129-89E8-0A01-3301D6FC2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182880"/>
          <a:ext cx="2941320" cy="16840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388620</xdr:colOff>
      <xdr:row>0</xdr:row>
      <xdr:rowOff>0</xdr:rowOff>
    </xdr:from>
    <xdr:to>
      <xdr:col>18</xdr:col>
      <xdr:colOff>198120</xdr:colOff>
      <xdr:row>7</xdr:row>
      <xdr:rowOff>315224</xdr:rowOff>
    </xdr:to>
    <xdr:pic>
      <xdr:nvPicPr>
        <xdr:cNvPr id="3" name="Resim 2" descr="Lupus Takımyıldızı Haritası">
          <a:extLst>
            <a:ext uri="{FF2B5EF4-FFF2-40B4-BE49-F238E27FC236}">
              <a16:creationId xmlns:a16="http://schemas.microsoft.com/office/drawing/2014/main" id="{58ADA47A-9B31-4AEA-5F0E-1D4E6BD69A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4440" y="0"/>
          <a:ext cx="4076700" cy="36070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11</xdr:col>
      <xdr:colOff>480060</xdr:colOff>
      <xdr:row>6</xdr:row>
      <xdr:rowOff>312420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D1902116-ECED-1C04-58AB-E0684B2C8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365760"/>
          <a:ext cx="2918460" cy="2499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450164</xdr:colOff>
      <xdr:row>0</xdr:row>
      <xdr:rowOff>129540</xdr:rowOff>
    </xdr:from>
    <xdr:to>
      <xdr:col>17</xdr:col>
      <xdr:colOff>609599</xdr:colOff>
      <xdr:row>6</xdr:row>
      <xdr:rowOff>335279</xdr:rowOff>
    </xdr:to>
    <xdr:pic>
      <xdr:nvPicPr>
        <xdr:cNvPr id="3" name="Resim 2" descr="Lyra Takımyıldızı Haritası">
          <a:extLst>
            <a:ext uri="{FF2B5EF4-FFF2-40B4-BE49-F238E27FC236}">
              <a16:creationId xmlns:a16="http://schemas.microsoft.com/office/drawing/2014/main" id="{B81C86B4-9925-D4FA-DDA3-18484F05EA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5764" y="129540"/>
          <a:ext cx="3817035" cy="3307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12</xdr:col>
      <xdr:colOff>198120</xdr:colOff>
      <xdr:row>8</xdr:row>
      <xdr:rowOff>22860</xdr:rowOff>
    </xdr:to>
    <xdr:pic>
      <xdr:nvPicPr>
        <xdr:cNvPr id="6" name="Resim 5">
          <a:extLst>
            <a:ext uri="{FF2B5EF4-FFF2-40B4-BE49-F238E27FC236}">
              <a16:creationId xmlns:a16="http://schemas.microsoft.com/office/drawing/2014/main" id="{38DAEE04-090F-3E05-B153-3C8CC4C402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56120" y="365760"/>
          <a:ext cx="2636520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446504</xdr:colOff>
      <xdr:row>1</xdr:row>
      <xdr:rowOff>7620</xdr:rowOff>
    </xdr:from>
    <xdr:to>
      <xdr:col>19</xdr:col>
      <xdr:colOff>579120</xdr:colOff>
      <xdr:row>17</xdr:row>
      <xdr:rowOff>38100</xdr:rowOff>
    </xdr:to>
    <xdr:pic>
      <xdr:nvPicPr>
        <xdr:cNvPr id="8" name="Resim 7" descr="Apus Takımyıldızı Haritası">
          <a:extLst>
            <a:ext uri="{FF2B5EF4-FFF2-40B4-BE49-F238E27FC236}">
              <a16:creationId xmlns:a16="http://schemas.microsoft.com/office/drawing/2014/main" id="{FBE01337-EB66-8139-5A80-FFEC76765F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1024" y="190500"/>
          <a:ext cx="4399816" cy="4693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11</xdr:col>
      <xdr:colOff>0</xdr:colOff>
      <xdr:row>5</xdr:row>
      <xdr:rowOff>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5A8DCB2-8093-0BB5-384F-DF74C0C01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3048000" cy="2133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8375</xdr:colOff>
      <xdr:row>0</xdr:row>
      <xdr:rowOff>220980</xdr:rowOff>
    </xdr:from>
    <xdr:to>
      <xdr:col>17</xdr:col>
      <xdr:colOff>91439</xdr:colOff>
      <xdr:row>9</xdr:row>
      <xdr:rowOff>228600</xdr:rowOff>
    </xdr:to>
    <xdr:pic>
      <xdr:nvPicPr>
        <xdr:cNvPr id="3" name="Resim 2" descr="Ophiuchus Takımyıldızı Haritası">
          <a:extLst>
            <a:ext uri="{FF2B5EF4-FFF2-40B4-BE49-F238E27FC236}">
              <a16:creationId xmlns:a16="http://schemas.microsoft.com/office/drawing/2014/main" id="{5A58412D-F61A-8F68-5C84-84A5E49AFC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13975" y="220980"/>
          <a:ext cx="3740664" cy="4396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10</xdr:col>
      <xdr:colOff>198120</xdr:colOff>
      <xdr:row>5</xdr:row>
      <xdr:rowOff>167640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C5D86A0-4F26-AEB0-7B67-9644988712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2636520" cy="2179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240898</xdr:colOff>
      <xdr:row>0</xdr:row>
      <xdr:rowOff>182880</xdr:rowOff>
    </xdr:from>
    <xdr:to>
      <xdr:col>16</xdr:col>
      <xdr:colOff>426719</xdr:colOff>
      <xdr:row>11</xdr:row>
      <xdr:rowOff>38100</xdr:rowOff>
    </xdr:to>
    <xdr:pic>
      <xdr:nvPicPr>
        <xdr:cNvPr id="3" name="Resim 2" descr="Sagitta Takımyıldızı Haritası">
          <a:extLst>
            <a:ext uri="{FF2B5EF4-FFF2-40B4-BE49-F238E27FC236}">
              <a16:creationId xmlns:a16="http://schemas.microsoft.com/office/drawing/2014/main" id="{3CE352C4-978D-FCBB-02C0-62C82C6581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36898" y="182880"/>
          <a:ext cx="3843421" cy="3329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1</xdr:row>
      <xdr:rowOff>0</xdr:rowOff>
    </xdr:from>
    <xdr:to>
      <xdr:col>8</xdr:col>
      <xdr:colOff>411480</xdr:colOff>
      <xdr:row>8</xdr:row>
      <xdr:rowOff>38100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E88A1778-BB02-48B3-DC33-D1B4C0691F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82880"/>
          <a:ext cx="2240280" cy="2049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408360</xdr:colOff>
      <xdr:row>0</xdr:row>
      <xdr:rowOff>259080</xdr:rowOff>
    </xdr:from>
    <xdr:to>
      <xdr:col>13</xdr:col>
      <xdr:colOff>472439</xdr:colOff>
      <xdr:row>14</xdr:row>
      <xdr:rowOff>106680</xdr:rowOff>
    </xdr:to>
    <xdr:pic>
      <xdr:nvPicPr>
        <xdr:cNvPr id="3" name="Resim 2" descr="Scutum Takımyıldızı Haritası">
          <a:extLst>
            <a:ext uri="{FF2B5EF4-FFF2-40B4-BE49-F238E27FC236}">
              <a16:creationId xmlns:a16="http://schemas.microsoft.com/office/drawing/2014/main" id="{4A1FF41D-87F4-9AE4-B2E6-1172E05DC1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53000" y="259080"/>
          <a:ext cx="3112079" cy="3322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419100</xdr:colOff>
      <xdr:row>0</xdr:row>
      <xdr:rowOff>336774</xdr:rowOff>
    </xdr:from>
    <xdr:to>
      <xdr:col>17</xdr:col>
      <xdr:colOff>594360</xdr:colOff>
      <xdr:row>6</xdr:row>
      <xdr:rowOff>22860</xdr:rowOff>
    </xdr:to>
    <xdr:pic>
      <xdr:nvPicPr>
        <xdr:cNvPr id="3" name="Resim 2" descr="Serpens Takımyıldızı Haritası">
          <a:extLst>
            <a:ext uri="{FF2B5EF4-FFF2-40B4-BE49-F238E27FC236}">
              <a16:creationId xmlns:a16="http://schemas.microsoft.com/office/drawing/2014/main" id="{D6FCC090-9556-7B39-61C1-6526B7860C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39100" y="336774"/>
          <a:ext cx="4442460" cy="2612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10</xdr:col>
      <xdr:colOff>457200</xdr:colOff>
      <xdr:row>6</xdr:row>
      <xdr:rowOff>289560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342E2E68-3547-BF49-51FE-136AD31AA4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2895600" cy="2849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22860</xdr:colOff>
      <xdr:row>1</xdr:row>
      <xdr:rowOff>0</xdr:rowOff>
    </xdr:from>
    <xdr:to>
      <xdr:col>11</xdr:col>
      <xdr:colOff>312420</xdr:colOff>
      <xdr:row>6</xdr:row>
      <xdr:rowOff>205740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34593565-F56F-DB40-E3BC-5F37DFDDE0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080" y="365760"/>
          <a:ext cx="2727960" cy="2766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299496</xdr:colOff>
      <xdr:row>0</xdr:row>
      <xdr:rowOff>129540</xdr:rowOff>
    </xdr:from>
    <xdr:to>
      <xdr:col>17</xdr:col>
      <xdr:colOff>434339</xdr:colOff>
      <xdr:row>6</xdr:row>
      <xdr:rowOff>495300</xdr:rowOff>
    </xdr:to>
    <xdr:pic>
      <xdr:nvPicPr>
        <xdr:cNvPr id="4" name="Resim 3" descr="Sextans Takımyıldızı Haritası">
          <a:extLst>
            <a:ext uri="{FF2B5EF4-FFF2-40B4-BE49-F238E27FC236}">
              <a16:creationId xmlns:a16="http://schemas.microsoft.com/office/drawing/2014/main" id="{2F358ACD-4CD0-42AC-9031-F72BEAB0B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08116" y="129540"/>
          <a:ext cx="3792443" cy="3291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28205</xdr:colOff>
      <xdr:row>0</xdr:row>
      <xdr:rowOff>198120</xdr:rowOff>
    </xdr:from>
    <xdr:to>
      <xdr:col>15</xdr:col>
      <xdr:colOff>373379</xdr:colOff>
      <xdr:row>6</xdr:row>
      <xdr:rowOff>91440</xdr:rowOff>
    </xdr:to>
    <xdr:pic>
      <xdr:nvPicPr>
        <xdr:cNvPr id="2" name="Resim 1" descr="Triangulum Australe Takımyıldızı Haritası">
          <a:extLst>
            <a:ext uri="{FF2B5EF4-FFF2-40B4-BE49-F238E27FC236}">
              <a16:creationId xmlns:a16="http://schemas.microsoft.com/office/drawing/2014/main" id="{868A5287-59EE-1FA4-53D4-858A5A4F2A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1545" y="198120"/>
          <a:ext cx="3393174" cy="3002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53340</xdr:colOff>
      <xdr:row>0</xdr:row>
      <xdr:rowOff>289560</xdr:rowOff>
    </xdr:from>
    <xdr:to>
      <xdr:col>9</xdr:col>
      <xdr:colOff>495300</xdr:colOff>
      <xdr:row>5</xdr:row>
      <xdr:rowOff>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13F2EC02-3ADD-10A3-1299-47904326EF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8280" y="289560"/>
          <a:ext cx="2270760" cy="2103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</xdr:colOff>
      <xdr:row>0</xdr:row>
      <xdr:rowOff>358140</xdr:rowOff>
    </xdr:from>
    <xdr:to>
      <xdr:col>11</xdr:col>
      <xdr:colOff>7620</xdr:colOff>
      <xdr:row>5</xdr:row>
      <xdr:rowOff>220980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E4B1ED35-FDDD-E68C-B461-2A8B38A219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2560" y="358140"/>
          <a:ext cx="3048000" cy="1874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104984</xdr:colOff>
      <xdr:row>0</xdr:row>
      <xdr:rowOff>304800</xdr:rowOff>
    </xdr:from>
    <xdr:to>
      <xdr:col>16</xdr:col>
      <xdr:colOff>434339</xdr:colOff>
      <xdr:row>7</xdr:row>
      <xdr:rowOff>388619</xdr:rowOff>
    </xdr:to>
    <xdr:pic>
      <xdr:nvPicPr>
        <xdr:cNvPr id="3" name="Resim 2" descr="Vulpecula Takımyıldızı Haritası">
          <a:extLst>
            <a:ext uri="{FF2B5EF4-FFF2-40B4-BE49-F238E27FC236}">
              <a16:creationId xmlns:a16="http://schemas.microsoft.com/office/drawing/2014/main" id="{295381F6-3C1A-E97B-51FF-465091E402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7924" y="304800"/>
          <a:ext cx="3377355" cy="3009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521952</xdr:colOff>
      <xdr:row>1</xdr:row>
      <xdr:rowOff>38100</xdr:rowOff>
    </xdr:from>
    <xdr:to>
      <xdr:col>15</xdr:col>
      <xdr:colOff>53339</xdr:colOff>
      <xdr:row>6</xdr:row>
      <xdr:rowOff>373380</xdr:rowOff>
    </xdr:to>
    <xdr:pic>
      <xdr:nvPicPr>
        <xdr:cNvPr id="2" name="Resim 1" descr="Andromeda Takımyıldızı Haritası">
          <a:extLst>
            <a:ext uri="{FF2B5EF4-FFF2-40B4-BE49-F238E27FC236}">
              <a16:creationId xmlns:a16="http://schemas.microsoft.com/office/drawing/2014/main" id="{53AAE5DF-55B9-80B6-42C4-6C37256A27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47592" y="403860"/>
          <a:ext cx="3188987" cy="2346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209052</xdr:colOff>
      <xdr:row>1</xdr:row>
      <xdr:rowOff>160020</xdr:rowOff>
    </xdr:from>
    <xdr:to>
      <xdr:col>9</xdr:col>
      <xdr:colOff>396239</xdr:colOff>
      <xdr:row>6</xdr:row>
      <xdr:rowOff>15240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7B3743DF-9B0D-ACB3-BE41-9E03FBB8D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57052" y="342900"/>
          <a:ext cx="2625587" cy="24155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45720</xdr:colOff>
      <xdr:row>2</xdr:row>
      <xdr:rowOff>7620</xdr:rowOff>
    </xdr:from>
    <xdr:to>
      <xdr:col>10</xdr:col>
      <xdr:colOff>45720</xdr:colOff>
      <xdr:row>8</xdr:row>
      <xdr:rowOff>266700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C5E12B00-BC92-C680-2A6F-198F7E728C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3720" y="373380"/>
          <a:ext cx="3048000" cy="3002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604003</xdr:colOff>
      <xdr:row>1</xdr:row>
      <xdr:rowOff>7620</xdr:rowOff>
    </xdr:from>
    <xdr:to>
      <xdr:col>15</xdr:col>
      <xdr:colOff>289558</xdr:colOff>
      <xdr:row>7</xdr:row>
      <xdr:rowOff>60960</xdr:rowOff>
    </xdr:to>
    <xdr:pic>
      <xdr:nvPicPr>
        <xdr:cNvPr id="4" name="Resim 3" descr="Auriga Takımyıldızı Haritası">
          <a:extLst>
            <a:ext uri="{FF2B5EF4-FFF2-40B4-BE49-F238E27FC236}">
              <a16:creationId xmlns:a16="http://schemas.microsoft.com/office/drawing/2014/main" id="{01871856-D724-72C1-8AA3-BC88C54D9A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0403" y="190500"/>
          <a:ext cx="3343155" cy="297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11</xdr:col>
      <xdr:colOff>0</xdr:colOff>
      <xdr:row>6</xdr:row>
      <xdr:rowOff>426720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8C3DA436-4E81-1270-A437-E34A400402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3048000" cy="2621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546419</xdr:colOff>
      <xdr:row>0</xdr:row>
      <xdr:rowOff>228600</xdr:rowOff>
    </xdr:from>
    <xdr:to>
      <xdr:col>16</xdr:col>
      <xdr:colOff>495299</xdr:colOff>
      <xdr:row>7</xdr:row>
      <xdr:rowOff>365760</xdr:rowOff>
    </xdr:to>
    <xdr:pic>
      <xdr:nvPicPr>
        <xdr:cNvPr id="4" name="Resim 3" descr="Cassiopeia Takımyıldızı Haritası">
          <a:extLst>
            <a:ext uri="{FF2B5EF4-FFF2-40B4-BE49-F238E27FC236}">
              <a16:creationId xmlns:a16="http://schemas.microsoft.com/office/drawing/2014/main" id="{947789FA-1413-FE3D-53B4-05D38F9508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2419" y="228600"/>
          <a:ext cx="3606480" cy="3246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68580</xdr:colOff>
      <xdr:row>0</xdr:row>
      <xdr:rowOff>312420</xdr:rowOff>
    </xdr:from>
    <xdr:to>
      <xdr:col>11</xdr:col>
      <xdr:colOff>434340</xdr:colOff>
      <xdr:row>4</xdr:row>
      <xdr:rowOff>411480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30FF77A-91E8-E2DB-C49C-A9E3D3F7E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5080" y="312420"/>
          <a:ext cx="2804160" cy="17068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449580</xdr:colOff>
      <xdr:row>0</xdr:row>
      <xdr:rowOff>121792</xdr:rowOff>
    </xdr:from>
    <xdr:to>
      <xdr:col>18</xdr:col>
      <xdr:colOff>167640</xdr:colOff>
      <xdr:row>11</xdr:row>
      <xdr:rowOff>116701</xdr:rowOff>
    </xdr:to>
    <xdr:pic>
      <xdr:nvPicPr>
        <xdr:cNvPr id="3" name="Resim 2" descr="Chamaeleon Takımyıldızı Haritası">
          <a:extLst>
            <a:ext uri="{FF2B5EF4-FFF2-40B4-BE49-F238E27FC236}">
              <a16:creationId xmlns:a16="http://schemas.microsoft.com/office/drawing/2014/main" id="{9B09DDD7-84F3-8679-6BEC-6EF4697115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4480" y="121792"/>
          <a:ext cx="3985260" cy="42544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1</xdr:row>
      <xdr:rowOff>0</xdr:rowOff>
    </xdr:from>
    <xdr:to>
      <xdr:col>10</xdr:col>
      <xdr:colOff>0</xdr:colOff>
      <xdr:row>4</xdr:row>
      <xdr:rowOff>137160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E117E8C-3AD9-68A9-72E6-A62882CE12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82880"/>
          <a:ext cx="3048000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</xdr:colOff>
      <xdr:row>0</xdr:row>
      <xdr:rowOff>86820</xdr:rowOff>
    </xdr:from>
    <xdr:to>
      <xdr:col>14</xdr:col>
      <xdr:colOff>327659</xdr:colOff>
      <xdr:row>6</xdr:row>
      <xdr:rowOff>487680</xdr:rowOff>
    </xdr:to>
    <xdr:pic>
      <xdr:nvPicPr>
        <xdr:cNvPr id="3" name="Resim 2" descr="Cepheus Takımyıldızı Haritası">
          <a:extLst>
            <a:ext uri="{FF2B5EF4-FFF2-40B4-BE49-F238E27FC236}">
              <a16:creationId xmlns:a16="http://schemas.microsoft.com/office/drawing/2014/main" id="{229FD47F-3C59-9871-B924-160704A6D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03620" y="86820"/>
          <a:ext cx="2758439" cy="277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114300</xdr:colOff>
      <xdr:row>1</xdr:row>
      <xdr:rowOff>30480</xdr:rowOff>
    </xdr:from>
    <xdr:to>
      <xdr:col>10</xdr:col>
      <xdr:colOff>114300</xdr:colOff>
      <xdr:row>5</xdr:row>
      <xdr:rowOff>449580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68C4D5CD-86B4-3279-97F6-B141EBA3E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8660" y="396240"/>
          <a:ext cx="3048000" cy="24307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105484</xdr:colOff>
      <xdr:row>0</xdr:row>
      <xdr:rowOff>205740</xdr:rowOff>
    </xdr:from>
    <xdr:to>
      <xdr:col>16</xdr:col>
      <xdr:colOff>312420</xdr:colOff>
      <xdr:row>6</xdr:row>
      <xdr:rowOff>411480</xdr:rowOff>
    </xdr:to>
    <xdr:pic>
      <xdr:nvPicPr>
        <xdr:cNvPr id="3" name="Resim 2" descr="Cetus Takımyıldızı Haritası">
          <a:extLst>
            <a:ext uri="{FF2B5EF4-FFF2-40B4-BE49-F238E27FC236}">
              <a16:creationId xmlns:a16="http://schemas.microsoft.com/office/drawing/2014/main" id="{E5F73AA1-FA3A-D0C2-3473-074C0F3E63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7844" y="205740"/>
          <a:ext cx="3864536" cy="3131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9</xdr:col>
      <xdr:colOff>38100</xdr:colOff>
      <xdr:row>10</xdr:row>
      <xdr:rowOff>91440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18616E1A-BB2F-4FE9-19EB-839D9FC6AB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1866900" cy="3200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145340</xdr:colOff>
      <xdr:row>0</xdr:row>
      <xdr:rowOff>297180</xdr:rowOff>
    </xdr:from>
    <xdr:to>
      <xdr:col>14</xdr:col>
      <xdr:colOff>243839</xdr:colOff>
      <xdr:row>7</xdr:row>
      <xdr:rowOff>175260</xdr:rowOff>
    </xdr:to>
    <xdr:pic>
      <xdr:nvPicPr>
        <xdr:cNvPr id="3" name="Resim 2" descr="Lacerta Takımyıldızı Haritası">
          <a:extLst>
            <a:ext uri="{FF2B5EF4-FFF2-40B4-BE49-F238E27FC236}">
              <a16:creationId xmlns:a16="http://schemas.microsoft.com/office/drawing/2014/main" id="{95AF23F3-4735-D895-2AEC-BE7425558C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2400" y="297180"/>
          <a:ext cx="3146499" cy="2804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184230</xdr:colOff>
      <xdr:row>0</xdr:row>
      <xdr:rowOff>220980</xdr:rowOff>
    </xdr:from>
    <xdr:to>
      <xdr:col>17</xdr:col>
      <xdr:colOff>45719</xdr:colOff>
      <xdr:row>7</xdr:row>
      <xdr:rowOff>0</xdr:rowOff>
    </xdr:to>
    <xdr:pic>
      <xdr:nvPicPr>
        <xdr:cNvPr id="3" name="Resim 2" descr="Pegasus Takımyıldızı Haritası">
          <a:extLst>
            <a:ext uri="{FF2B5EF4-FFF2-40B4-BE49-F238E27FC236}">
              <a16:creationId xmlns:a16="http://schemas.microsoft.com/office/drawing/2014/main" id="{309959BC-5A8E-D475-AF66-CD5A8B735A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05270" y="220980"/>
          <a:ext cx="3519089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</xdr:row>
      <xdr:rowOff>7620</xdr:rowOff>
    </xdr:from>
    <xdr:to>
      <xdr:col>11</xdr:col>
      <xdr:colOff>0</xdr:colOff>
      <xdr:row>6</xdr:row>
      <xdr:rowOff>137160</xdr:rowOff>
    </xdr:to>
    <xdr:pic>
      <xdr:nvPicPr>
        <xdr:cNvPr id="4" name="Resim 3">
          <a:extLst>
            <a:ext uri="{FF2B5EF4-FFF2-40B4-BE49-F238E27FC236}">
              <a16:creationId xmlns:a16="http://schemas.microsoft.com/office/drawing/2014/main" id="{50614865-119F-D4D7-ABE6-87244CC89D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3040" y="373380"/>
          <a:ext cx="3048000" cy="2324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152400</xdr:colOff>
      <xdr:row>0</xdr:row>
      <xdr:rowOff>259080</xdr:rowOff>
    </xdr:from>
    <xdr:to>
      <xdr:col>16</xdr:col>
      <xdr:colOff>365759</xdr:colOff>
      <xdr:row>7</xdr:row>
      <xdr:rowOff>3303</xdr:rowOff>
    </xdr:to>
    <xdr:pic>
      <xdr:nvPicPr>
        <xdr:cNvPr id="2" name="Resim 1" descr="Perseus Takımyıldızı Haritası">
          <a:extLst>
            <a:ext uri="{FF2B5EF4-FFF2-40B4-BE49-F238E27FC236}">
              <a16:creationId xmlns:a16="http://schemas.microsoft.com/office/drawing/2014/main" id="{C9829EA4-600D-8A18-E2E4-B96CBA6B0F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0" y="259080"/>
          <a:ext cx="3261359" cy="29065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45720</xdr:colOff>
      <xdr:row>1</xdr:row>
      <xdr:rowOff>30480</xdr:rowOff>
    </xdr:from>
    <xdr:to>
      <xdr:col>11</xdr:col>
      <xdr:colOff>45720</xdr:colOff>
      <xdr:row>6</xdr:row>
      <xdr:rowOff>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8F197A29-0525-75F8-47E4-8754451E0F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3320" y="396240"/>
          <a:ext cx="3048000" cy="2232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320040</xdr:colOff>
      <xdr:row>1</xdr:row>
      <xdr:rowOff>30480</xdr:rowOff>
    </xdr:from>
    <xdr:to>
      <xdr:col>10</xdr:col>
      <xdr:colOff>243840</xdr:colOff>
      <xdr:row>5</xdr:row>
      <xdr:rowOff>114300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4CADE9D1-3432-DCF3-6579-D336AF8803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7640" y="396240"/>
          <a:ext cx="2362200" cy="2278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393592</xdr:colOff>
      <xdr:row>0</xdr:row>
      <xdr:rowOff>320040</xdr:rowOff>
    </xdr:from>
    <xdr:to>
      <xdr:col>15</xdr:col>
      <xdr:colOff>541020</xdr:colOff>
      <xdr:row>6</xdr:row>
      <xdr:rowOff>175260</xdr:rowOff>
    </xdr:to>
    <xdr:pic>
      <xdr:nvPicPr>
        <xdr:cNvPr id="3" name="Resim 2" descr="Triangulum Takımyıldızı Haritası">
          <a:extLst>
            <a:ext uri="{FF2B5EF4-FFF2-40B4-BE49-F238E27FC236}">
              <a16:creationId xmlns:a16="http://schemas.microsoft.com/office/drawing/2014/main" id="{6605AB90-F247-960F-884B-CF8567BB45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89592" y="320040"/>
          <a:ext cx="3195428" cy="278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10</xdr:col>
      <xdr:colOff>152400</xdr:colOff>
      <xdr:row>6</xdr:row>
      <xdr:rowOff>281940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29ED880C-2E65-E7AB-B69F-0F23D50CC3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1580" y="365760"/>
          <a:ext cx="2590800" cy="2659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167640</xdr:colOff>
      <xdr:row>0</xdr:row>
      <xdr:rowOff>246596</xdr:rowOff>
    </xdr:from>
    <xdr:to>
      <xdr:col>16</xdr:col>
      <xdr:colOff>137159</xdr:colOff>
      <xdr:row>8</xdr:row>
      <xdr:rowOff>30480</xdr:rowOff>
    </xdr:to>
    <xdr:pic>
      <xdr:nvPicPr>
        <xdr:cNvPr id="3" name="Resim 2" descr="Antlia Takımyıldızı Haritası">
          <a:extLst>
            <a:ext uri="{FF2B5EF4-FFF2-40B4-BE49-F238E27FC236}">
              <a16:creationId xmlns:a16="http://schemas.microsoft.com/office/drawing/2014/main" id="{EBEA33CB-B7D3-4F38-D8B2-1A5381E19B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7620" y="246596"/>
          <a:ext cx="3627119" cy="32586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10</xdr:col>
      <xdr:colOff>495300</xdr:colOff>
      <xdr:row>6</xdr:row>
      <xdr:rowOff>167640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1C790E43-A5C4-7F14-0D67-F81FAEBD2E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2933700" cy="2179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420946</xdr:colOff>
      <xdr:row>0</xdr:row>
      <xdr:rowOff>198120</xdr:rowOff>
    </xdr:from>
    <xdr:to>
      <xdr:col>16</xdr:col>
      <xdr:colOff>38099</xdr:colOff>
      <xdr:row>10</xdr:row>
      <xdr:rowOff>7620</xdr:rowOff>
    </xdr:to>
    <xdr:pic>
      <xdr:nvPicPr>
        <xdr:cNvPr id="4" name="Resim 3" descr="Caelum Takımyıldızı Haritası">
          <a:extLst>
            <a:ext uri="{FF2B5EF4-FFF2-40B4-BE49-F238E27FC236}">
              <a16:creationId xmlns:a16="http://schemas.microsoft.com/office/drawing/2014/main" id="{D604B1EC-253F-906C-DBD3-E2CA98671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25706" y="198120"/>
          <a:ext cx="3274753" cy="2918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30480</xdr:colOff>
      <xdr:row>0</xdr:row>
      <xdr:rowOff>342900</xdr:rowOff>
    </xdr:from>
    <xdr:to>
      <xdr:col>8</xdr:col>
      <xdr:colOff>213360</xdr:colOff>
      <xdr:row>3</xdr:row>
      <xdr:rowOff>495300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3991C6FF-48F3-3388-215D-98BEA34241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91100" y="342900"/>
          <a:ext cx="2011680" cy="1249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270040</xdr:colOff>
      <xdr:row>0</xdr:row>
      <xdr:rowOff>220980</xdr:rowOff>
    </xdr:from>
    <xdr:to>
      <xdr:col>13</xdr:col>
      <xdr:colOff>365759</xdr:colOff>
      <xdr:row>10</xdr:row>
      <xdr:rowOff>30480</xdr:rowOff>
    </xdr:to>
    <xdr:pic>
      <xdr:nvPicPr>
        <xdr:cNvPr id="3" name="Resim 2" descr="Circinus Takımyıldızı Haritası">
          <a:extLst>
            <a:ext uri="{FF2B5EF4-FFF2-40B4-BE49-F238E27FC236}">
              <a16:creationId xmlns:a16="http://schemas.microsoft.com/office/drawing/2014/main" id="{F2579FF3-741E-00E6-BEF1-330505DCEB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59460" y="220980"/>
          <a:ext cx="3143719" cy="2552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1</xdr:row>
      <xdr:rowOff>7620</xdr:rowOff>
    </xdr:from>
    <xdr:to>
      <xdr:col>10</xdr:col>
      <xdr:colOff>0</xdr:colOff>
      <xdr:row>5</xdr:row>
      <xdr:rowOff>426720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4AFB7B63-DBC1-E560-169F-C4230A79B9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3080" y="373380"/>
          <a:ext cx="2362200" cy="224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129540</xdr:colOff>
      <xdr:row>0</xdr:row>
      <xdr:rowOff>153692</xdr:rowOff>
    </xdr:from>
    <xdr:to>
      <xdr:col>16</xdr:col>
      <xdr:colOff>190499</xdr:colOff>
      <xdr:row>7</xdr:row>
      <xdr:rowOff>320039</xdr:rowOff>
    </xdr:to>
    <xdr:pic>
      <xdr:nvPicPr>
        <xdr:cNvPr id="3" name="Resim 2" descr="Fornax Takımyıldızı Haritası">
          <a:extLst>
            <a:ext uri="{FF2B5EF4-FFF2-40B4-BE49-F238E27FC236}">
              <a16:creationId xmlns:a16="http://schemas.microsoft.com/office/drawing/2014/main" id="{0880A2AC-916F-09DA-6CEE-340ECD81C4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84820" y="153692"/>
          <a:ext cx="3718559" cy="32753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403860</xdr:colOff>
      <xdr:row>0</xdr:row>
      <xdr:rowOff>304800</xdr:rowOff>
    </xdr:from>
    <xdr:to>
      <xdr:col>14</xdr:col>
      <xdr:colOff>403860</xdr:colOff>
      <xdr:row>3</xdr:row>
      <xdr:rowOff>259080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B72CA40E-FF6F-FE24-0A84-7B8BCD64E9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02880" y="304800"/>
          <a:ext cx="3048000" cy="1379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464820</xdr:colOff>
      <xdr:row>0</xdr:row>
      <xdr:rowOff>145626</xdr:rowOff>
    </xdr:from>
    <xdr:to>
      <xdr:col>20</xdr:col>
      <xdr:colOff>15240</xdr:colOff>
      <xdr:row>6</xdr:row>
      <xdr:rowOff>45720</xdr:rowOff>
    </xdr:to>
    <xdr:pic>
      <xdr:nvPicPr>
        <xdr:cNvPr id="3" name="Resim 2" descr="Dorado Takımyıldızı Haritası">
          <a:extLst>
            <a:ext uri="{FF2B5EF4-FFF2-40B4-BE49-F238E27FC236}">
              <a16:creationId xmlns:a16="http://schemas.microsoft.com/office/drawing/2014/main" id="{2A3F7680-A89A-6EE3-111E-7CA62C989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1840" y="145626"/>
          <a:ext cx="3208020" cy="2902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7620</xdr:colOff>
      <xdr:row>0</xdr:row>
      <xdr:rowOff>167640</xdr:rowOff>
    </xdr:from>
    <xdr:to>
      <xdr:col>11</xdr:col>
      <xdr:colOff>167640</xdr:colOff>
      <xdr:row>5</xdr:row>
      <xdr:rowOff>312420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AA290714-49FD-78BA-E9D0-60DC72CE65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7400" y="167640"/>
          <a:ext cx="2598420" cy="2339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68580</xdr:colOff>
      <xdr:row>0</xdr:row>
      <xdr:rowOff>57546</xdr:rowOff>
    </xdr:from>
    <xdr:to>
      <xdr:col>16</xdr:col>
      <xdr:colOff>342899</xdr:colOff>
      <xdr:row>7</xdr:row>
      <xdr:rowOff>15239</xdr:rowOff>
    </xdr:to>
    <xdr:pic>
      <xdr:nvPicPr>
        <xdr:cNvPr id="3" name="Resim 2" descr="Horologium Takımyıldızı Haritası">
          <a:extLst>
            <a:ext uri="{FF2B5EF4-FFF2-40B4-BE49-F238E27FC236}">
              <a16:creationId xmlns:a16="http://schemas.microsoft.com/office/drawing/2014/main" id="{33B510FF-A15A-6E20-B070-6EDDCBE707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66760" y="57546"/>
          <a:ext cx="3322319" cy="28837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10</xdr:col>
      <xdr:colOff>0</xdr:colOff>
      <xdr:row>5</xdr:row>
      <xdr:rowOff>45720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A62A58C3-9F22-2975-1B74-885FD76B2E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2438400" cy="2057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114299</xdr:colOff>
      <xdr:row>0</xdr:row>
      <xdr:rowOff>228601</xdr:rowOff>
    </xdr:from>
    <xdr:to>
      <xdr:col>15</xdr:col>
      <xdr:colOff>502918</xdr:colOff>
      <xdr:row>6</xdr:row>
      <xdr:rowOff>312421</xdr:rowOff>
    </xdr:to>
    <xdr:pic>
      <xdr:nvPicPr>
        <xdr:cNvPr id="3" name="Resim 2" descr="Mensa Takımyıldızı Haritası">
          <a:extLst>
            <a:ext uri="{FF2B5EF4-FFF2-40B4-BE49-F238E27FC236}">
              <a16:creationId xmlns:a16="http://schemas.microsoft.com/office/drawing/2014/main" id="{5357F773-BB94-4FEF-54A4-ADEEFBF3AB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87639" y="228601"/>
          <a:ext cx="3436619" cy="300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11</xdr:col>
      <xdr:colOff>0</xdr:colOff>
      <xdr:row>6</xdr:row>
      <xdr:rowOff>213360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D8A02C62-8CB8-3B9B-CC2F-374B7936B5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3048000" cy="2590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591515</xdr:colOff>
      <xdr:row>0</xdr:row>
      <xdr:rowOff>182880</xdr:rowOff>
    </xdr:from>
    <xdr:to>
      <xdr:col>16</xdr:col>
      <xdr:colOff>419099</xdr:colOff>
      <xdr:row>6</xdr:row>
      <xdr:rowOff>464820</xdr:rowOff>
    </xdr:to>
    <xdr:pic>
      <xdr:nvPicPr>
        <xdr:cNvPr id="3" name="Resim 2" descr="Microscopium Takımyıldızı Haritası">
          <a:extLst>
            <a:ext uri="{FF2B5EF4-FFF2-40B4-BE49-F238E27FC236}">
              <a16:creationId xmlns:a16="http://schemas.microsoft.com/office/drawing/2014/main" id="{31FFA4EE-16D4-F5D6-08A8-DB26B6F35C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8215" y="182880"/>
          <a:ext cx="3485184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</xdr:row>
      <xdr:rowOff>0</xdr:rowOff>
    </xdr:from>
    <xdr:to>
      <xdr:col>11</xdr:col>
      <xdr:colOff>0</xdr:colOff>
      <xdr:row>4</xdr:row>
      <xdr:rowOff>541020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C5EC4308-ACD9-4FA2-E692-78902FD9B7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7600" y="182880"/>
          <a:ext cx="3048000" cy="2004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578908</xdr:colOff>
      <xdr:row>0</xdr:row>
      <xdr:rowOff>220980</xdr:rowOff>
    </xdr:from>
    <xdr:to>
      <xdr:col>16</xdr:col>
      <xdr:colOff>213359</xdr:colOff>
      <xdr:row>8</xdr:row>
      <xdr:rowOff>152400</xdr:rowOff>
    </xdr:to>
    <xdr:pic>
      <xdr:nvPicPr>
        <xdr:cNvPr id="3" name="Resim 2" descr="Norma Takımyıldızı Haritası">
          <a:extLst>
            <a:ext uri="{FF2B5EF4-FFF2-40B4-BE49-F238E27FC236}">
              <a16:creationId xmlns:a16="http://schemas.microsoft.com/office/drawing/2014/main" id="{27535B49-6721-DF51-0F24-CB3097934C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54128" y="220980"/>
          <a:ext cx="3292051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1</xdr:row>
      <xdr:rowOff>0</xdr:rowOff>
    </xdr:from>
    <xdr:to>
      <xdr:col>9</xdr:col>
      <xdr:colOff>365760</xdr:colOff>
      <xdr:row>7</xdr:row>
      <xdr:rowOff>220980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A182A66B-3A64-5CF8-0B2C-C5DB43DB54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82880"/>
          <a:ext cx="2804160" cy="3147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411480</xdr:colOff>
      <xdr:row>0</xdr:row>
      <xdr:rowOff>195559</xdr:rowOff>
    </xdr:from>
    <xdr:to>
      <xdr:col>15</xdr:col>
      <xdr:colOff>198120</xdr:colOff>
      <xdr:row>6</xdr:row>
      <xdr:rowOff>441959</xdr:rowOff>
    </xdr:to>
    <xdr:pic>
      <xdr:nvPicPr>
        <xdr:cNvPr id="3" name="Resim 2" descr="Octans Takımyıldızı Haritası">
          <a:extLst>
            <a:ext uri="{FF2B5EF4-FFF2-40B4-BE49-F238E27FC236}">
              <a16:creationId xmlns:a16="http://schemas.microsoft.com/office/drawing/2014/main" id="{DCBF0426-F92D-E61E-C947-AE9F5A69D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56220" y="195559"/>
          <a:ext cx="3444240" cy="298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0</xdr:row>
      <xdr:rowOff>358140</xdr:rowOff>
    </xdr:from>
    <xdr:to>
      <xdr:col>9</xdr:col>
      <xdr:colOff>121920</xdr:colOff>
      <xdr:row>4</xdr:row>
      <xdr:rowOff>281940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3E2D99ED-8901-855F-D0E2-D52001CC79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70120" y="358140"/>
          <a:ext cx="2560320" cy="1569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147940</xdr:colOff>
      <xdr:row>0</xdr:row>
      <xdr:rowOff>198120</xdr:rowOff>
    </xdr:from>
    <xdr:to>
      <xdr:col>15</xdr:col>
      <xdr:colOff>449579</xdr:colOff>
      <xdr:row>8</xdr:row>
      <xdr:rowOff>160020</xdr:rowOff>
    </xdr:to>
    <xdr:pic>
      <xdr:nvPicPr>
        <xdr:cNvPr id="3" name="Resim 2" descr="Pictor Takımyıldızı Haritası">
          <a:extLst>
            <a:ext uri="{FF2B5EF4-FFF2-40B4-BE49-F238E27FC236}">
              <a16:creationId xmlns:a16="http://schemas.microsoft.com/office/drawing/2014/main" id="{C4A8A0EB-67EB-F73F-5D62-AF0D9F7979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56460" y="198120"/>
          <a:ext cx="3959239" cy="3436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1</xdr:row>
      <xdr:rowOff>0</xdr:rowOff>
    </xdr:from>
    <xdr:to>
      <xdr:col>8</xdr:col>
      <xdr:colOff>541020</xdr:colOff>
      <xdr:row>4</xdr:row>
      <xdr:rowOff>396240</xdr:rowOff>
    </xdr:to>
    <xdr:pic>
      <xdr:nvPicPr>
        <xdr:cNvPr id="3" name="Resim 2">
          <a:extLst>
            <a:ext uri="{FF2B5EF4-FFF2-40B4-BE49-F238E27FC236}">
              <a16:creationId xmlns:a16="http://schemas.microsoft.com/office/drawing/2014/main" id="{6C39C387-CD95-3E84-A310-EC390CCAF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82880"/>
          <a:ext cx="2369820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480060</xdr:colOff>
      <xdr:row>0</xdr:row>
      <xdr:rowOff>293400</xdr:rowOff>
    </xdr:from>
    <xdr:to>
      <xdr:col>14</xdr:col>
      <xdr:colOff>480059</xdr:colOff>
      <xdr:row>7</xdr:row>
      <xdr:rowOff>129539</xdr:rowOff>
    </xdr:to>
    <xdr:pic>
      <xdr:nvPicPr>
        <xdr:cNvPr id="4" name="Resim 3" descr="Reticulum Takımyıldızı Haritası">
          <a:extLst>
            <a:ext uri="{FF2B5EF4-FFF2-40B4-BE49-F238E27FC236}">
              <a16:creationId xmlns:a16="http://schemas.microsoft.com/office/drawing/2014/main" id="{B38D635A-2244-B5A0-BB94-3FBE783DCC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33260" y="293400"/>
          <a:ext cx="3657599" cy="3127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53340</xdr:colOff>
      <xdr:row>0</xdr:row>
      <xdr:rowOff>320040</xdr:rowOff>
    </xdr:from>
    <xdr:to>
      <xdr:col>9</xdr:col>
      <xdr:colOff>266700</xdr:colOff>
      <xdr:row>6</xdr:row>
      <xdr:rowOff>182880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0BF0DD72-831F-1274-E164-627B1C1F71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1080" y="320040"/>
          <a:ext cx="2651760" cy="2522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410012</xdr:colOff>
      <xdr:row>0</xdr:row>
      <xdr:rowOff>228600</xdr:rowOff>
    </xdr:from>
    <xdr:to>
      <xdr:col>15</xdr:col>
      <xdr:colOff>472439</xdr:colOff>
      <xdr:row>7</xdr:row>
      <xdr:rowOff>320040</xdr:rowOff>
    </xdr:to>
    <xdr:pic>
      <xdr:nvPicPr>
        <xdr:cNvPr id="3" name="Resim 2" descr="Sculptor Takımyıldızı Haritası">
          <a:extLst>
            <a:ext uri="{FF2B5EF4-FFF2-40B4-BE49-F238E27FC236}">
              <a16:creationId xmlns:a16="http://schemas.microsoft.com/office/drawing/2014/main" id="{D134DF02-6CAA-3DB5-FB7D-65B43FD878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6152" y="228600"/>
          <a:ext cx="3720027" cy="327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</xdr:colOff>
      <xdr:row>1</xdr:row>
      <xdr:rowOff>0</xdr:rowOff>
    </xdr:from>
    <xdr:to>
      <xdr:col>9</xdr:col>
      <xdr:colOff>304800</xdr:colOff>
      <xdr:row>6</xdr:row>
      <xdr:rowOff>144780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3BEE8491-5F79-FBDD-99E5-C4F7A61530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01640" y="365760"/>
          <a:ext cx="2125980" cy="2522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367812</xdr:colOff>
      <xdr:row>0</xdr:row>
      <xdr:rowOff>198120</xdr:rowOff>
    </xdr:from>
    <xdr:to>
      <xdr:col>15</xdr:col>
      <xdr:colOff>198119</xdr:colOff>
      <xdr:row>6</xdr:row>
      <xdr:rowOff>541020</xdr:rowOff>
    </xdr:to>
    <xdr:pic>
      <xdr:nvPicPr>
        <xdr:cNvPr id="3" name="Resim 2" descr="Telescopium Takımyıldızı Haritası">
          <a:extLst>
            <a:ext uri="{FF2B5EF4-FFF2-40B4-BE49-F238E27FC236}">
              <a16:creationId xmlns:a16="http://schemas.microsoft.com/office/drawing/2014/main" id="{6EDEE7CE-A5ED-DD6D-D827-A4C22D267B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90632" y="198120"/>
          <a:ext cx="3487907" cy="308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11</xdr:col>
      <xdr:colOff>236220</xdr:colOff>
      <xdr:row>11</xdr:row>
      <xdr:rowOff>7620</xdr:rowOff>
    </xdr:to>
    <xdr:pic>
      <xdr:nvPicPr>
        <xdr:cNvPr id="2" name="Resim 1">
          <a:extLst>
            <a:ext uri="{FF2B5EF4-FFF2-40B4-BE49-F238E27FC236}">
              <a16:creationId xmlns:a16="http://schemas.microsoft.com/office/drawing/2014/main" id="{2D550573-501A-4D99-350B-06214DD114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8960" y="182880"/>
          <a:ext cx="2065020" cy="2385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472440</xdr:colOff>
      <xdr:row>0</xdr:row>
      <xdr:rowOff>81234</xdr:rowOff>
    </xdr:from>
    <xdr:to>
      <xdr:col>17</xdr:col>
      <xdr:colOff>228600</xdr:colOff>
      <xdr:row>14</xdr:row>
      <xdr:rowOff>53340</xdr:rowOff>
    </xdr:to>
    <xdr:pic>
      <xdr:nvPicPr>
        <xdr:cNvPr id="3" name="Resim 2" descr="Grus Takımyıldızı Haritası">
          <a:extLst>
            <a:ext uri="{FF2B5EF4-FFF2-40B4-BE49-F238E27FC236}">
              <a16:creationId xmlns:a16="http://schemas.microsoft.com/office/drawing/2014/main" id="{C2CF23B2-C650-D779-0927-C5DAAA40E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0" y="81234"/>
          <a:ext cx="3413760" cy="30810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astronomical.org/constellationsCopy/cma.html" TargetMode="External"/><Relationship Id="rId1" Type="http://schemas.openxmlformats.org/officeDocument/2006/relationships/hyperlink" Target="https://www.astronomical.org/constellationsCopy/cma.html" TargetMode="External"/><Relationship Id="rId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hyperlink" Target="https://www.astronomical.org/constellationsCopy/hyi.html" TargetMode="External"/><Relationship Id="rId1" Type="http://schemas.openxmlformats.org/officeDocument/2006/relationships/hyperlink" Target="https://www.astronomical.org/constellationsCopy/hyi.html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hyperlink" Target="https://www.astronomical.org/constellationsCopy/ind.html" TargetMode="External"/><Relationship Id="rId1" Type="http://schemas.openxmlformats.org/officeDocument/2006/relationships/hyperlink" Target="https://www.astronomical.org/constellationsCopy/ind.html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hyperlink" Target="https://www.astronomical.org/constellationsCopy/mus.html" TargetMode="External"/><Relationship Id="rId1" Type="http://schemas.openxmlformats.org/officeDocument/2006/relationships/hyperlink" Target="https://www.astronomical.org/constellationsCopy/mus.html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hyperlink" Target="https://www.astronomical.org/constellationsCopy/pav.html" TargetMode="External"/><Relationship Id="rId1" Type="http://schemas.openxmlformats.org/officeDocument/2006/relationships/hyperlink" Target="https://www.astronomical.org/constellationsCopy/pav.html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4.xml"/><Relationship Id="rId2" Type="http://schemas.openxmlformats.org/officeDocument/2006/relationships/hyperlink" Target="https://www.astronomical.org/constellationsCopy/phe.html" TargetMode="External"/><Relationship Id="rId1" Type="http://schemas.openxmlformats.org/officeDocument/2006/relationships/hyperlink" Target="https://www.astronomical.org/constellationsCopy/phe.html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www.astronomical.org/constellationsCopy/tuc.html" TargetMode="External"/><Relationship Id="rId1" Type="http://schemas.openxmlformats.org/officeDocument/2006/relationships/hyperlink" Target="https://www.astronomical.org/constellationsCopy/tuc.html" TargetMode="External"/><Relationship Id="rId4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www.astronomical.org/constellationsCopy/vol.html" TargetMode="External"/><Relationship Id="rId1" Type="http://schemas.openxmlformats.org/officeDocument/2006/relationships/hyperlink" Target="https://www.astronomical.org/constellationsCopy/vol.html" TargetMode="Externa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hyperlink" Target="https://www.astronomical.org/constellationsCopy/aqr.html" TargetMode="External"/><Relationship Id="rId1" Type="http://schemas.openxmlformats.org/officeDocument/2006/relationships/hyperlink" Target="https://www.astronomical.org/constellationsCopy/aqr.html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hyperlink" Target="https://www.astronomical.org/constellationsCopy/ari.html" TargetMode="External"/><Relationship Id="rId1" Type="http://schemas.openxmlformats.org/officeDocument/2006/relationships/hyperlink" Target="https://www.astronomical.org/constellationsCopy/ari.html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hyperlink" Target="https://www.astronomical.org/constellationsCopy/cnc.html" TargetMode="External"/><Relationship Id="rId1" Type="http://schemas.openxmlformats.org/officeDocument/2006/relationships/hyperlink" Target="https://www.astronomical.org/constellationsCopy/cnc.html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www.astronomical.org/constellationsCopy/cmi.html" TargetMode="External"/><Relationship Id="rId1" Type="http://schemas.openxmlformats.org/officeDocument/2006/relationships/hyperlink" Target="https://www.astronomical.org/constellationsCopy/cmi.html" TargetMode="Externa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hyperlink" Target="https://www.astronomical.org/constellationsCopy/cap.html" TargetMode="External"/><Relationship Id="rId1" Type="http://schemas.openxmlformats.org/officeDocument/2006/relationships/hyperlink" Target="https://www.astronomical.org/constellationsCopy/cap.html" TargetMode="External"/><Relationship Id="rId4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1.xml"/><Relationship Id="rId2" Type="http://schemas.openxmlformats.org/officeDocument/2006/relationships/hyperlink" Target="https://www.astronomical.org/constellationsCopy/gem.html" TargetMode="External"/><Relationship Id="rId1" Type="http://schemas.openxmlformats.org/officeDocument/2006/relationships/hyperlink" Target="https://www.astronomical.org/constellationsCopy/gem.html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hyperlink" Target="https://www.astronomical.org/constellationsCopy/leo.html" TargetMode="External"/><Relationship Id="rId1" Type="http://schemas.openxmlformats.org/officeDocument/2006/relationships/hyperlink" Target="https://www.astronomical.org/constellationsCopy/leo.html" TargetMode="Externa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hyperlink" Target="https://www.astronomical.org/constellationsCopy/lib.html" TargetMode="External"/><Relationship Id="rId1" Type="http://schemas.openxmlformats.org/officeDocument/2006/relationships/hyperlink" Target="https://www.astronomical.org/constellationsCopy/lib.html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4.xml"/><Relationship Id="rId2" Type="http://schemas.openxmlformats.org/officeDocument/2006/relationships/hyperlink" Target="https://www.astronomical.org/constellationsCopy/psc.html" TargetMode="External"/><Relationship Id="rId1" Type="http://schemas.openxmlformats.org/officeDocument/2006/relationships/hyperlink" Target="https://www.astronomical.org/constellationsCopy/psc.html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5.xml"/><Relationship Id="rId2" Type="http://schemas.openxmlformats.org/officeDocument/2006/relationships/hyperlink" Target="https://www.astronomical.org/constellationsCopy/sgr.html" TargetMode="External"/><Relationship Id="rId1" Type="http://schemas.openxmlformats.org/officeDocument/2006/relationships/hyperlink" Target="https://www.astronomical.org/constellationsCopy/sgr.html" TargetMode="Externa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6.xml"/><Relationship Id="rId2" Type="http://schemas.openxmlformats.org/officeDocument/2006/relationships/hyperlink" Target="https://www.astronomical.org/constellationsCopy/sco.html" TargetMode="External"/><Relationship Id="rId1" Type="http://schemas.openxmlformats.org/officeDocument/2006/relationships/hyperlink" Target="https://www.astronomical.org/constellationsCopy/sco.html" TargetMode="External"/></Relationships>
</file>

<file path=xl/worksheets/_rels/sheet2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7.xml"/><Relationship Id="rId2" Type="http://schemas.openxmlformats.org/officeDocument/2006/relationships/hyperlink" Target="https://www.astronomical.org/constellationsCopy/tau.html" TargetMode="External"/><Relationship Id="rId1" Type="http://schemas.openxmlformats.org/officeDocument/2006/relationships/hyperlink" Target="https://www.astronomical.org/constellationsCopy/tau.html" TargetMode="Externa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8.xml"/><Relationship Id="rId2" Type="http://schemas.openxmlformats.org/officeDocument/2006/relationships/hyperlink" Target="https://www.astronomical.org/constellationsCopy/vir.html" TargetMode="External"/><Relationship Id="rId1" Type="http://schemas.openxmlformats.org/officeDocument/2006/relationships/hyperlink" Target="https://www.astronomical.org/constellationsCopy/vir.html" TargetMode="External"/></Relationships>
</file>

<file path=xl/worksheets/_rels/sheet2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9.xml"/><Relationship Id="rId2" Type="http://schemas.openxmlformats.org/officeDocument/2006/relationships/hyperlink" Target="https://www.astronomical.org/constellationsCopy/boo.html" TargetMode="External"/><Relationship Id="rId1" Type="http://schemas.openxmlformats.org/officeDocument/2006/relationships/hyperlink" Target="https://www.astronomical.org/constellationsCopy/boo.html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https://www.astronomical.org/constellationsCopy/lep.html" TargetMode="External"/><Relationship Id="rId1" Type="http://schemas.openxmlformats.org/officeDocument/2006/relationships/hyperlink" Target="https://www.astronomical.org/constellationsCopy/lep.html" TargetMode="External"/></Relationships>
</file>

<file path=xl/worksheets/_rels/sheet3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0.xml"/><Relationship Id="rId2" Type="http://schemas.openxmlformats.org/officeDocument/2006/relationships/hyperlink" Target="https://www.astronomical.org/constellationsCopy/cam.html" TargetMode="External"/><Relationship Id="rId1" Type="http://schemas.openxmlformats.org/officeDocument/2006/relationships/hyperlink" Target="https://www.astronomical.org/constellationsCopy/cam.html" TargetMode="External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1.xml"/><Relationship Id="rId2" Type="http://schemas.openxmlformats.org/officeDocument/2006/relationships/hyperlink" Target="https://www.astronomical.org/constellationsCopy/cvn.html" TargetMode="External"/><Relationship Id="rId1" Type="http://schemas.openxmlformats.org/officeDocument/2006/relationships/hyperlink" Target="https://www.astronomical.org/constellationsCopy/cvn.html" TargetMode="External"/></Relationships>
</file>

<file path=xl/worksheets/_rels/sheet3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2.xml"/><Relationship Id="rId2" Type="http://schemas.openxmlformats.org/officeDocument/2006/relationships/hyperlink" Target="https://www.astronomical.org/constellationsCopy/com.html" TargetMode="External"/><Relationship Id="rId1" Type="http://schemas.openxmlformats.org/officeDocument/2006/relationships/hyperlink" Target="https://www.astronomical.org/constellationsCopy/com.html" TargetMode="External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3.xml"/><Relationship Id="rId2" Type="http://schemas.openxmlformats.org/officeDocument/2006/relationships/hyperlink" Target="https://www.astronomical.org/constellationsCopy/crb.html" TargetMode="External"/><Relationship Id="rId1" Type="http://schemas.openxmlformats.org/officeDocument/2006/relationships/hyperlink" Target="https://www.astronomical.org/constellationsCopy/crb.html" TargetMode="External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4.xml"/><Relationship Id="rId2" Type="http://schemas.openxmlformats.org/officeDocument/2006/relationships/hyperlink" Target="https://www.astronomical.org/constellationsCopy/dra.html" TargetMode="External"/><Relationship Id="rId1" Type="http://schemas.openxmlformats.org/officeDocument/2006/relationships/hyperlink" Target="https://www.astronomical.org/constellationsCopy/dra.html" TargetMode="External"/></Relationships>
</file>

<file path=xl/worksheets/_rels/sheet3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5.xml"/><Relationship Id="rId2" Type="http://schemas.openxmlformats.org/officeDocument/2006/relationships/hyperlink" Target="https://www.astronomical.org/constellationsCopy/lmi.html" TargetMode="External"/><Relationship Id="rId1" Type="http://schemas.openxmlformats.org/officeDocument/2006/relationships/hyperlink" Target="https://www.astronomical.org/constellationsCopy/lmi.html" TargetMode="External"/></Relationships>
</file>

<file path=xl/worksheets/_rels/sheet3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6.xml"/><Relationship Id="rId2" Type="http://schemas.openxmlformats.org/officeDocument/2006/relationships/hyperlink" Target="https://www.astronomical.org/constellationsCopy/lyn.html" TargetMode="External"/><Relationship Id="rId1" Type="http://schemas.openxmlformats.org/officeDocument/2006/relationships/hyperlink" Target="https://www.astronomical.org/constellationsCopy/lyn.html" TargetMode="External"/></Relationships>
</file>

<file path=xl/worksheets/_rels/sheet3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7.xml"/><Relationship Id="rId2" Type="http://schemas.openxmlformats.org/officeDocument/2006/relationships/hyperlink" Target="https://www.astronomical.org/constellationsCopy/uma.html" TargetMode="External"/><Relationship Id="rId1" Type="http://schemas.openxmlformats.org/officeDocument/2006/relationships/hyperlink" Target="https://www.astronomical.org/constellationsCopy/uma.html" TargetMode="External"/></Relationships>
</file>

<file path=xl/worksheets/_rels/sheet3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8.xml"/><Relationship Id="rId2" Type="http://schemas.openxmlformats.org/officeDocument/2006/relationships/hyperlink" Target="https://www.astronomical.org/constellationsCopy/umi.html" TargetMode="External"/><Relationship Id="rId1" Type="http://schemas.openxmlformats.org/officeDocument/2006/relationships/hyperlink" Target="https://www.astronomical.org/constellationsCopy/umi.html" TargetMode="External"/></Relationships>
</file>

<file path=xl/worksheets/_rels/sheet3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9.xml"/><Relationship Id="rId2" Type="http://schemas.openxmlformats.org/officeDocument/2006/relationships/hyperlink" Target="https://www.astronomical.org/constellationsCopy/car.html" TargetMode="External"/><Relationship Id="rId1" Type="http://schemas.openxmlformats.org/officeDocument/2006/relationships/hyperlink" Target="https://www.astronomical.org/constellationsCopy/car.html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s://www.astronomical.org/constellationsCopy/mon.html" TargetMode="External"/><Relationship Id="rId1" Type="http://schemas.openxmlformats.org/officeDocument/2006/relationships/hyperlink" Target="https://www.astronomical.org/constellationsCopy/mon.html" TargetMode="External"/></Relationships>
</file>

<file path=xl/worksheets/_rels/sheet4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0.xml"/><Relationship Id="rId2" Type="http://schemas.openxmlformats.org/officeDocument/2006/relationships/hyperlink" Target="https://www.astronomical.org/constellationsCopy/col.html" TargetMode="External"/><Relationship Id="rId1" Type="http://schemas.openxmlformats.org/officeDocument/2006/relationships/hyperlink" Target="https://www.astronomical.org/constellationsCopy/col.html" TargetMode="External"/></Relationships>
</file>

<file path=xl/worksheets/_rels/sheet4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1.xml"/><Relationship Id="rId2" Type="http://schemas.openxmlformats.org/officeDocument/2006/relationships/hyperlink" Target="https://www.astronomical.org/constellationsCopy/del.html" TargetMode="External"/><Relationship Id="rId1" Type="http://schemas.openxmlformats.org/officeDocument/2006/relationships/hyperlink" Target="https://www.astronomical.org/constellationsCopy/del.html" TargetMode="External"/></Relationships>
</file>

<file path=xl/worksheets/_rels/sheet4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2.xml"/><Relationship Id="rId2" Type="http://schemas.openxmlformats.org/officeDocument/2006/relationships/hyperlink" Target="https://www.astronomical.org/constellationsCopy/equ.html" TargetMode="External"/><Relationship Id="rId1" Type="http://schemas.openxmlformats.org/officeDocument/2006/relationships/hyperlink" Target="https://www.astronomical.org/constellationsCopy/equ.html" TargetMode="External"/></Relationships>
</file>

<file path=xl/worksheets/_rels/sheet4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3.xml"/><Relationship Id="rId2" Type="http://schemas.openxmlformats.org/officeDocument/2006/relationships/hyperlink" Target="https://www.astronomical.org/constellationsCopy/eri.html" TargetMode="External"/><Relationship Id="rId1" Type="http://schemas.openxmlformats.org/officeDocument/2006/relationships/hyperlink" Target="https://www.astronomical.org/constellationsCopy/eri.html" TargetMode="External"/></Relationships>
</file>

<file path=xl/worksheets/_rels/sheet4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4.xml"/><Relationship Id="rId2" Type="http://schemas.openxmlformats.org/officeDocument/2006/relationships/hyperlink" Target="https://www.astronomical.org/constellationsCopy/psa.html" TargetMode="External"/><Relationship Id="rId1" Type="http://schemas.openxmlformats.org/officeDocument/2006/relationships/hyperlink" Target="https://www.astronomical.org/constellationsCopy/psa.html" TargetMode="External"/></Relationships>
</file>

<file path=xl/worksheets/_rels/sheet4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5.xml"/><Relationship Id="rId2" Type="http://schemas.openxmlformats.org/officeDocument/2006/relationships/hyperlink" Target="https://www.astronomical.org/constellationsCopy/pup.html" TargetMode="External"/><Relationship Id="rId1" Type="http://schemas.openxmlformats.org/officeDocument/2006/relationships/hyperlink" Target="https://www.astronomical.org/constellationsCopy/pup.html" TargetMode="External"/></Relationships>
</file>

<file path=xl/worksheets/_rels/sheet4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6.xml"/><Relationship Id="rId2" Type="http://schemas.openxmlformats.org/officeDocument/2006/relationships/hyperlink" Target="https://www.astronomical.org/constellationsCopy/pyx.html" TargetMode="External"/><Relationship Id="rId1" Type="http://schemas.openxmlformats.org/officeDocument/2006/relationships/hyperlink" Target="https://www.astronomical.org/constellationsCopy/pyx.html" TargetMode="External"/></Relationships>
</file>

<file path=xl/worksheets/_rels/sheet4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7.xml"/><Relationship Id="rId2" Type="http://schemas.openxmlformats.org/officeDocument/2006/relationships/hyperlink" Target="https://www.astronomical.org/constellationsCopy/vel.html" TargetMode="External"/><Relationship Id="rId1" Type="http://schemas.openxmlformats.org/officeDocument/2006/relationships/hyperlink" Target="https://www.astronomical.org/constellationsCopy/vel.html" TargetMode="External"/></Relationships>
</file>

<file path=xl/worksheets/_rels/sheet4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8.xml"/><Relationship Id="rId2" Type="http://schemas.openxmlformats.org/officeDocument/2006/relationships/hyperlink" Target="https://www.astronomical.org/constellationsCopy/aql.html" TargetMode="External"/><Relationship Id="rId1" Type="http://schemas.openxmlformats.org/officeDocument/2006/relationships/hyperlink" Target="https://www.astronomical.org/constellationsCopy/aql.html" TargetMode="External"/></Relationships>
</file>

<file path=xl/worksheets/_rels/sheet4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9.xml"/><Relationship Id="rId2" Type="http://schemas.openxmlformats.org/officeDocument/2006/relationships/hyperlink" Target="https://www.astronomical.org/constellationsCopy/ara.html" TargetMode="External"/><Relationship Id="rId1" Type="http://schemas.openxmlformats.org/officeDocument/2006/relationships/hyperlink" Target="https://www.astronomical.org/constellationsCopy/ara.html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https://www.astronomical.org/constellationsCopy/ori.html" TargetMode="External"/><Relationship Id="rId1" Type="http://schemas.openxmlformats.org/officeDocument/2006/relationships/hyperlink" Target="https://www.astronomical.org/constellationsCopy/ori.html" TargetMode="External"/></Relationships>
</file>

<file path=xl/worksheets/_rels/sheet5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hyperlink" Target="https://www.astronomical.org/constellationsCopy/cen.html" TargetMode="External"/><Relationship Id="rId1" Type="http://schemas.openxmlformats.org/officeDocument/2006/relationships/hyperlink" Target="https://www.astronomical.org/constellationsCopy/cen.html" TargetMode="External"/><Relationship Id="rId4" Type="http://schemas.openxmlformats.org/officeDocument/2006/relationships/drawing" Target="../drawings/drawing50.xml"/></Relationships>
</file>

<file path=xl/worksheets/_rels/sheet5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1.xml"/><Relationship Id="rId2" Type="http://schemas.openxmlformats.org/officeDocument/2006/relationships/hyperlink" Target="https://www.astronomical.org/constellationsCopy/cra.html" TargetMode="External"/><Relationship Id="rId1" Type="http://schemas.openxmlformats.org/officeDocument/2006/relationships/hyperlink" Target="https://www.astronomical.org/constellationsCopy/cra.html" TargetMode="External"/></Relationships>
</file>

<file path=xl/worksheets/_rels/sheet5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2.xml"/><Relationship Id="rId2" Type="http://schemas.openxmlformats.org/officeDocument/2006/relationships/hyperlink" Target="https://www.astronomical.org/constellationsCopy/crv.html" TargetMode="External"/><Relationship Id="rId1" Type="http://schemas.openxmlformats.org/officeDocument/2006/relationships/hyperlink" Target="https://www.astronomical.org/constellationsCopy/crv.html" TargetMode="External"/></Relationships>
</file>

<file path=xl/worksheets/_rels/sheet5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3.xml"/><Relationship Id="rId2" Type="http://schemas.openxmlformats.org/officeDocument/2006/relationships/hyperlink" Target="https://www.astronomical.org/constellationsCopy/crt.html" TargetMode="External"/><Relationship Id="rId1" Type="http://schemas.openxmlformats.org/officeDocument/2006/relationships/hyperlink" Target="https://www.astronomical.org/constellationsCopy/crt.html" TargetMode="External"/></Relationships>
</file>

<file path=xl/worksheets/_rels/sheet5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4.xml"/><Relationship Id="rId2" Type="http://schemas.openxmlformats.org/officeDocument/2006/relationships/hyperlink" Target="https://www.astronomical.org/constellationsCopy/cru.html" TargetMode="External"/><Relationship Id="rId1" Type="http://schemas.openxmlformats.org/officeDocument/2006/relationships/hyperlink" Target="https://www.astronomical.org/constellationsCopy/cru.html" TargetMode="External"/></Relationships>
</file>

<file path=xl/worksheets/_rels/sheet5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5.xml"/><Relationship Id="rId2" Type="http://schemas.openxmlformats.org/officeDocument/2006/relationships/hyperlink" Target="https://www.astronomical.org/constellationsCopy/cyg.html" TargetMode="External"/><Relationship Id="rId1" Type="http://schemas.openxmlformats.org/officeDocument/2006/relationships/hyperlink" Target="https://www.astronomical.org/constellationsCopy/cyg.html" TargetMode="External"/></Relationships>
</file>

<file path=xl/worksheets/_rels/sheet5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6.xml"/><Relationship Id="rId2" Type="http://schemas.openxmlformats.org/officeDocument/2006/relationships/hyperlink" Target="https://www.astronomical.org/constellationsCopy/her.html" TargetMode="External"/><Relationship Id="rId1" Type="http://schemas.openxmlformats.org/officeDocument/2006/relationships/hyperlink" Target="https://www.astronomical.org/constellationsCopy/her.html" TargetMode="External"/></Relationships>
</file>

<file path=xl/worksheets/_rels/sheet5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7.xml"/><Relationship Id="rId2" Type="http://schemas.openxmlformats.org/officeDocument/2006/relationships/hyperlink" Target="https://www.astronomical.org/constellationsCopy/hya.html" TargetMode="External"/><Relationship Id="rId1" Type="http://schemas.openxmlformats.org/officeDocument/2006/relationships/hyperlink" Target="https://www.astronomical.org/constellationsCopy/hya.html" TargetMode="External"/></Relationships>
</file>

<file path=xl/worksheets/_rels/sheet5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8.xml"/><Relationship Id="rId2" Type="http://schemas.openxmlformats.org/officeDocument/2006/relationships/hyperlink" Target="https://www.astronomical.org/constellationsCopy/lup.html" TargetMode="External"/><Relationship Id="rId1" Type="http://schemas.openxmlformats.org/officeDocument/2006/relationships/hyperlink" Target="https://www.astronomical.org/constellationsCopy/lup.html" TargetMode="External"/></Relationships>
</file>

<file path=xl/worksheets/_rels/sheet59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astronomical.org/constellationsCopy/lyr.html" TargetMode="External"/><Relationship Id="rId2" Type="http://schemas.openxmlformats.org/officeDocument/2006/relationships/hyperlink" Target="https://www.astronomical.org/constellationsCopy/lyr.html" TargetMode="External"/><Relationship Id="rId1" Type="http://schemas.openxmlformats.org/officeDocument/2006/relationships/hyperlink" Target="https://www.astronomical.org/constellationsCopy/lyr.html" TargetMode="External"/><Relationship Id="rId5" Type="http://schemas.openxmlformats.org/officeDocument/2006/relationships/drawing" Target="../drawings/drawing59.xml"/><Relationship Id="rId4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https://www.astronomical.org/constellationsCopy/aps.html" TargetMode="External"/><Relationship Id="rId1" Type="http://schemas.openxmlformats.org/officeDocument/2006/relationships/hyperlink" Target="https://www.astronomical.org/constellationsCopy/aps.html" TargetMode="External"/></Relationships>
</file>

<file path=xl/worksheets/_rels/sheet6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0.xml"/><Relationship Id="rId2" Type="http://schemas.openxmlformats.org/officeDocument/2006/relationships/hyperlink" Target="https://www.astronomical.org/constellationsCopy/oph.html" TargetMode="External"/><Relationship Id="rId1" Type="http://schemas.openxmlformats.org/officeDocument/2006/relationships/hyperlink" Target="https://www.astronomical.org/constellationsCopy/oph.html" TargetMode="External"/></Relationships>
</file>

<file path=xl/worksheets/_rels/sheet6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1.xml"/><Relationship Id="rId2" Type="http://schemas.openxmlformats.org/officeDocument/2006/relationships/hyperlink" Target="https://www.astronomical.org/constellationsCopy/sge.html" TargetMode="External"/><Relationship Id="rId1" Type="http://schemas.openxmlformats.org/officeDocument/2006/relationships/hyperlink" Target="https://www.astronomical.org/constellationsCopy/sge.html" TargetMode="External"/></Relationships>
</file>

<file path=xl/worksheets/_rels/sheet6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2.xml"/><Relationship Id="rId2" Type="http://schemas.openxmlformats.org/officeDocument/2006/relationships/hyperlink" Target="https://www.astronomical.org/constellationsCopy/sct.html" TargetMode="External"/><Relationship Id="rId1" Type="http://schemas.openxmlformats.org/officeDocument/2006/relationships/hyperlink" Target="https://www.astronomical.org/constellationsCopy/sct.html" TargetMode="External"/></Relationships>
</file>

<file path=xl/worksheets/_rels/sheet6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3.xml"/><Relationship Id="rId2" Type="http://schemas.openxmlformats.org/officeDocument/2006/relationships/hyperlink" Target="https://www.astronomical.org/constellationsCopy/ser.html" TargetMode="External"/><Relationship Id="rId1" Type="http://schemas.openxmlformats.org/officeDocument/2006/relationships/hyperlink" Target="https://www.astronomical.org/constellationsCopy/ser.html" TargetMode="External"/></Relationships>
</file>

<file path=xl/worksheets/_rels/sheet6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4.xml"/><Relationship Id="rId2" Type="http://schemas.openxmlformats.org/officeDocument/2006/relationships/hyperlink" Target="https://www.astronomical.org/constellationsCopy/sxt.html" TargetMode="External"/><Relationship Id="rId1" Type="http://schemas.openxmlformats.org/officeDocument/2006/relationships/hyperlink" Target="https://www.astronomical.org/constellationsCopy/sxt.html" TargetMode="External"/></Relationships>
</file>

<file path=xl/worksheets/_rels/sheet6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5.xml"/><Relationship Id="rId2" Type="http://schemas.openxmlformats.org/officeDocument/2006/relationships/hyperlink" Target="https://www.astronomical.org/constellationsCopy/tra.html" TargetMode="External"/><Relationship Id="rId1" Type="http://schemas.openxmlformats.org/officeDocument/2006/relationships/hyperlink" Target="https://www.astronomical.org/constellationsCopy/tra.html" TargetMode="External"/></Relationships>
</file>

<file path=xl/worksheets/_rels/sheet6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6.xml"/><Relationship Id="rId2" Type="http://schemas.openxmlformats.org/officeDocument/2006/relationships/hyperlink" Target="https://www.astronomical.org/constellationsCopy/vul.html" TargetMode="External"/><Relationship Id="rId1" Type="http://schemas.openxmlformats.org/officeDocument/2006/relationships/hyperlink" Target="https://www.astronomical.org/constellationsCopy/vul.html" TargetMode="External"/></Relationships>
</file>

<file path=xl/worksheets/_rels/sheet6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7.xml"/><Relationship Id="rId2" Type="http://schemas.openxmlformats.org/officeDocument/2006/relationships/hyperlink" Target="https://www.astronomical.org/constellationsCopy/and.html" TargetMode="External"/><Relationship Id="rId1" Type="http://schemas.openxmlformats.org/officeDocument/2006/relationships/hyperlink" Target="https://www.astronomical.org/constellationsCopy/and.html" TargetMode="External"/></Relationships>
</file>

<file path=xl/worksheets/_rels/sheet6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8.xml"/><Relationship Id="rId2" Type="http://schemas.openxmlformats.org/officeDocument/2006/relationships/hyperlink" Target="https://www.astronomical.org/constellationsCopy/aur.html" TargetMode="External"/><Relationship Id="rId1" Type="http://schemas.openxmlformats.org/officeDocument/2006/relationships/hyperlink" Target="https://www.astronomical.org/constellationsCopy/aur.html" TargetMode="External"/></Relationships>
</file>

<file path=xl/worksheets/_rels/sheet6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9.xml"/><Relationship Id="rId2" Type="http://schemas.openxmlformats.org/officeDocument/2006/relationships/hyperlink" Target="https://www.astronomical.org/constellationsCopy/cas.html" TargetMode="External"/><Relationship Id="rId1" Type="http://schemas.openxmlformats.org/officeDocument/2006/relationships/hyperlink" Target="https://www.astronomical.org/constellationsCopy/cas.html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https://www.astronomical.org/constellationsCopy/cha.html" TargetMode="External"/><Relationship Id="rId1" Type="http://schemas.openxmlformats.org/officeDocument/2006/relationships/hyperlink" Target="https://www.astronomical.org/constellationsCopy/cha.html" TargetMode="External"/></Relationships>
</file>

<file path=xl/worksheets/_rels/sheet7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0.xml"/><Relationship Id="rId2" Type="http://schemas.openxmlformats.org/officeDocument/2006/relationships/hyperlink" Target="https://www.astronomical.org/constellationsCopy/cep.html" TargetMode="External"/><Relationship Id="rId1" Type="http://schemas.openxmlformats.org/officeDocument/2006/relationships/hyperlink" Target="https://www.astronomical.org/constellationsCopy/cep.html" TargetMode="External"/></Relationships>
</file>

<file path=xl/worksheets/_rels/sheet7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1.xml"/><Relationship Id="rId2" Type="http://schemas.openxmlformats.org/officeDocument/2006/relationships/hyperlink" Target="https://www.astronomical.org/constellationsCopy/cet.html" TargetMode="External"/><Relationship Id="rId1" Type="http://schemas.openxmlformats.org/officeDocument/2006/relationships/hyperlink" Target="https://www.astronomical.org/constellationsCopy/cet.html" TargetMode="External"/></Relationships>
</file>

<file path=xl/worksheets/_rels/sheet7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2.xml"/><Relationship Id="rId2" Type="http://schemas.openxmlformats.org/officeDocument/2006/relationships/hyperlink" Target="https://www.astronomical.org/constellationsCopy/lac.html" TargetMode="External"/><Relationship Id="rId1" Type="http://schemas.openxmlformats.org/officeDocument/2006/relationships/hyperlink" Target="https://www.astronomical.org/constellationsCopy/lac.html" TargetMode="External"/></Relationships>
</file>

<file path=xl/worksheets/_rels/sheet7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3.xml"/><Relationship Id="rId2" Type="http://schemas.openxmlformats.org/officeDocument/2006/relationships/hyperlink" Target="https://www.astronomical.org/constellationsCopy/peg.html" TargetMode="External"/><Relationship Id="rId1" Type="http://schemas.openxmlformats.org/officeDocument/2006/relationships/hyperlink" Target="https://www.astronomical.org/constellationsCopy/peg.html" TargetMode="External"/></Relationships>
</file>

<file path=xl/worksheets/_rels/sheet7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4.xml"/><Relationship Id="rId2" Type="http://schemas.openxmlformats.org/officeDocument/2006/relationships/hyperlink" Target="https://www.astronomical.org/constellationsCopy/per.html" TargetMode="External"/><Relationship Id="rId1" Type="http://schemas.openxmlformats.org/officeDocument/2006/relationships/hyperlink" Target="https://www.astronomical.org/constellationsCopy/per.html" TargetMode="External"/></Relationships>
</file>

<file path=xl/worksheets/_rels/sheet7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5.xml"/><Relationship Id="rId2" Type="http://schemas.openxmlformats.org/officeDocument/2006/relationships/hyperlink" Target="https://www.astronomical.org/constellationsCopy/tri.html" TargetMode="External"/><Relationship Id="rId1" Type="http://schemas.openxmlformats.org/officeDocument/2006/relationships/hyperlink" Target="https://www.astronomical.org/constellationsCopy/tri.html" TargetMode="External"/></Relationships>
</file>

<file path=xl/worksheets/_rels/sheet7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6.xml"/><Relationship Id="rId2" Type="http://schemas.openxmlformats.org/officeDocument/2006/relationships/hyperlink" Target="https://www.astronomical.org/constellationsCopy/ant.html" TargetMode="External"/><Relationship Id="rId1" Type="http://schemas.openxmlformats.org/officeDocument/2006/relationships/hyperlink" Target="https://www.astronomical.org/constellationsCopy/ant.html" TargetMode="External"/></Relationships>
</file>

<file path=xl/worksheets/_rels/sheet7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hyperlink" Target="https://www.astronomical.org/constellationsCopy/cae.html" TargetMode="External"/><Relationship Id="rId1" Type="http://schemas.openxmlformats.org/officeDocument/2006/relationships/hyperlink" Target="https://www.astronomical.org/constellationsCopy/cae.html" TargetMode="External"/><Relationship Id="rId4" Type="http://schemas.openxmlformats.org/officeDocument/2006/relationships/drawing" Target="../drawings/drawing77.xml"/></Relationships>
</file>

<file path=xl/worksheets/_rels/sheet7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8.xml"/><Relationship Id="rId2" Type="http://schemas.openxmlformats.org/officeDocument/2006/relationships/hyperlink" Target="https://www.astronomical.org/constellationsCopy/cir.html" TargetMode="External"/><Relationship Id="rId1" Type="http://schemas.openxmlformats.org/officeDocument/2006/relationships/hyperlink" Target="https://www.astronomical.org/constellationsCopy/cir.html" TargetMode="External"/></Relationships>
</file>

<file path=xl/worksheets/_rels/sheet7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9.xml"/><Relationship Id="rId2" Type="http://schemas.openxmlformats.org/officeDocument/2006/relationships/hyperlink" Target="https://www.astronomical.org/constellationsCopy/for.html" TargetMode="External"/><Relationship Id="rId1" Type="http://schemas.openxmlformats.org/officeDocument/2006/relationships/hyperlink" Target="https://www.astronomical.org/constellationsCopy/for.html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hyperlink" Target="https://www.astronomical.org/constellationsCopy/dor.html" TargetMode="External"/><Relationship Id="rId1" Type="http://schemas.openxmlformats.org/officeDocument/2006/relationships/hyperlink" Target="https://www.astronomical.org/constellationsCopy/dor.html" TargetMode="External"/></Relationships>
</file>

<file path=xl/worksheets/_rels/sheet8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0.xml"/><Relationship Id="rId2" Type="http://schemas.openxmlformats.org/officeDocument/2006/relationships/hyperlink" Target="https://www.astronomical.org/constellationsCopy/hor.html" TargetMode="External"/><Relationship Id="rId1" Type="http://schemas.openxmlformats.org/officeDocument/2006/relationships/hyperlink" Target="https://www.astronomical.org/constellationsCopy/hor.html" TargetMode="External"/></Relationships>
</file>

<file path=xl/worksheets/_rels/sheet8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1.xml"/><Relationship Id="rId2" Type="http://schemas.openxmlformats.org/officeDocument/2006/relationships/hyperlink" Target="https://www.astronomical.org/constellationsCopy/men.html" TargetMode="External"/><Relationship Id="rId1" Type="http://schemas.openxmlformats.org/officeDocument/2006/relationships/hyperlink" Target="https://www.astronomical.org/constellationsCopy/men.html" TargetMode="External"/></Relationships>
</file>

<file path=xl/worksheets/_rels/sheet8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2.xml"/><Relationship Id="rId2" Type="http://schemas.openxmlformats.org/officeDocument/2006/relationships/hyperlink" Target="https://www.astronomical.org/constellationsCopy/mic.html" TargetMode="External"/><Relationship Id="rId1" Type="http://schemas.openxmlformats.org/officeDocument/2006/relationships/hyperlink" Target="https://www.astronomical.org/constellationsCopy/mic.html" TargetMode="External"/></Relationships>
</file>

<file path=xl/worksheets/_rels/sheet8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3.xml"/><Relationship Id="rId2" Type="http://schemas.openxmlformats.org/officeDocument/2006/relationships/hyperlink" Target="https://www.astronomical.org/constellationsCopy/nor.html" TargetMode="External"/><Relationship Id="rId1" Type="http://schemas.openxmlformats.org/officeDocument/2006/relationships/hyperlink" Target="https://www.astronomical.org/constellationsCopy/nor.html" TargetMode="External"/></Relationships>
</file>

<file path=xl/worksheets/_rels/sheet8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4.xml"/><Relationship Id="rId2" Type="http://schemas.openxmlformats.org/officeDocument/2006/relationships/hyperlink" Target="https://www.astronomical.org/constellationsCopy/oct.html" TargetMode="External"/><Relationship Id="rId1" Type="http://schemas.openxmlformats.org/officeDocument/2006/relationships/hyperlink" Target="https://www.astronomical.org/constellationsCopy/oct.html" TargetMode="External"/></Relationships>
</file>

<file path=xl/worksheets/_rels/sheet8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5.xml"/><Relationship Id="rId2" Type="http://schemas.openxmlformats.org/officeDocument/2006/relationships/hyperlink" Target="https://www.astronomical.org/constellationsCopy/pic.html" TargetMode="External"/><Relationship Id="rId1" Type="http://schemas.openxmlformats.org/officeDocument/2006/relationships/hyperlink" Target="https://www.astronomical.org/constellationsCopy/pic.html" TargetMode="External"/></Relationships>
</file>

<file path=xl/worksheets/_rels/sheet8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6.xml"/><Relationship Id="rId2" Type="http://schemas.openxmlformats.org/officeDocument/2006/relationships/hyperlink" Target="https://www.astronomical.org/constellationsCopy/ret.html" TargetMode="External"/><Relationship Id="rId1" Type="http://schemas.openxmlformats.org/officeDocument/2006/relationships/hyperlink" Target="https://www.astronomical.org/constellationsCopy/ret.html" TargetMode="External"/></Relationships>
</file>

<file path=xl/worksheets/_rels/sheet8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7.xml"/><Relationship Id="rId2" Type="http://schemas.openxmlformats.org/officeDocument/2006/relationships/hyperlink" Target="https://www.astronomical.org/constellationsCopy/scl.html" TargetMode="External"/><Relationship Id="rId1" Type="http://schemas.openxmlformats.org/officeDocument/2006/relationships/hyperlink" Target="https://www.astronomical.org/constellationsCopy/scl.html" TargetMode="External"/></Relationships>
</file>

<file path=xl/worksheets/_rels/sheet8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8.xml"/><Relationship Id="rId2" Type="http://schemas.openxmlformats.org/officeDocument/2006/relationships/hyperlink" Target="https://www.astronomical.org/constellationsCopy/tel.html" TargetMode="External"/><Relationship Id="rId1" Type="http://schemas.openxmlformats.org/officeDocument/2006/relationships/hyperlink" Target="https://www.astronomical.org/constellationsCopy/tel.html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https://www.astronomical.org/constellationsCopy/gru.html" TargetMode="External"/><Relationship Id="rId1" Type="http://schemas.openxmlformats.org/officeDocument/2006/relationships/hyperlink" Target="https://www.astronomical.org/constellationsCopy/gru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5"/>
  <sheetViews>
    <sheetView workbookViewId="0">
      <selection activeCell="C3" sqref="C3:C13"/>
    </sheetView>
  </sheetViews>
  <sheetFormatPr defaultRowHeight="15" x14ac:dyDescent="0.25"/>
  <cols>
    <col min="1" max="1" width="21" customWidth="1"/>
    <col min="2" max="2" width="20.7109375" customWidth="1"/>
    <col min="3" max="3" width="19.5703125" customWidth="1"/>
    <col min="4" max="4" width="14.28515625" customWidth="1"/>
  </cols>
  <sheetData>
    <row r="1" spans="1:4" ht="27.6" customHeight="1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x14ac:dyDescent="0.25">
      <c r="A2" s="7" t="s">
        <v>34</v>
      </c>
      <c r="B2" s="19"/>
      <c r="C2" s="19"/>
      <c r="D2" s="21"/>
    </row>
    <row r="3" spans="1:4" x14ac:dyDescent="0.25">
      <c r="A3" s="1" t="s">
        <v>0</v>
      </c>
      <c r="B3" s="1" t="s">
        <v>1</v>
      </c>
      <c r="C3" s="1" t="s">
        <v>2</v>
      </c>
      <c r="D3" s="3">
        <v>18264</v>
      </c>
    </row>
    <row r="4" spans="1:4" x14ac:dyDescent="0.25">
      <c r="A4" s="4" t="s">
        <v>3</v>
      </c>
      <c r="B4" s="1" t="s">
        <v>4</v>
      </c>
      <c r="C4" s="1" t="s">
        <v>5</v>
      </c>
      <c r="D4" s="3">
        <v>31413</v>
      </c>
    </row>
    <row r="5" spans="1:4" ht="41.45" customHeight="1" x14ac:dyDescent="0.25">
      <c r="A5" s="1" t="s">
        <v>6</v>
      </c>
      <c r="B5" s="1" t="s">
        <v>7</v>
      </c>
      <c r="C5" s="1" t="s">
        <v>8</v>
      </c>
      <c r="D5" s="3">
        <v>35796</v>
      </c>
    </row>
    <row r="6" spans="1:4" x14ac:dyDescent="0.25">
      <c r="A6" s="1" t="s">
        <v>9</v>
      </c>
      <c r="B6" s="1" t="s">
        <v>10</v>
      </c>
      <c r="C6" s="1" t="s">
        <v>11</v>
      </c>
      <c r="D6" s="3">
        <v>16469</v>
      </c>
    </row>
    <row r="7" spans="1:4" ht="41.45" customHeight="1" x14ac:dyDescent="0.25">
      <c r="A7" s="1" t="s">
        <v>12</v>
      </c>
      <c r="B7" s="1" t="s">
        <v>13</v>
      </c>
      <c r="C7" s="1" t="s">
        <v>14</v>
      </c>
      <c r="D7" s="5">
        <v>45325</v>
      </c>
    </row>
    <row r="8" spans="1:4" x14ac:dyDescent="0.25">
      <c r="A8" s="4" t="s">
        <v>15</v>
      </c>
      <c r="B8" s="1" t="s">
        <v>16</v>
      </c>
      <c r="C8" s="1" t="s">
        <v>17</v>
      </c>
      <c r="D8" s="5">
        <v>45325</v>
      </c>
    </row>
    <row r="9" spans="1:4" x14ac:dyDescent="0.25">
      <c r="A9" s="4" t="s">
        <v>18</v>
      </c>
      <c r="B9" s="1" t="s">
        <v>19</v>
      </c>
      <c r="C9" s="1" t="s">
        <v>20</v>
      </c>
      <c r="D9" s="3">
        <v>17227</v>
      </c>
    </row>
    <row r="10" spans="1:4" x14ac:dyDescent="0.25">
      <c r="A10" s="4" t="s">
        <v>21</v>
      </c>
      <c r="B10" s="1" t="s">
        <v>22</v>
      </c>
      <c r="C10" s="1" t="s">
        <v>23</v>
      </c>
      <c r="D10" s="3">
        <v>35125</v>
      </c>
    </row>
    <row r="11" spans="1:4" x14ac:dyDescent="0.25">
      <c r="A11" s="4" t="s">
        <v>24</v>
      </c>
      <c r="B11" s="1" t="s">
        <v>25</v>
      </c>
      <c r="C11" s="1" t="s">
        <v>26</v>
      </c>
      <c r="D11" s="5">
        <v>45477</v>
      </c>
    </row>
    <row r="12" spans="1:4" x14ac:dyDescent="0.25">
      <c r="A12" s="4" t="s">
        <v>27</v>
      </c>
      <c r="B12" s="1" t="s">
        <v>28</v>
      </c>
      <c r="C12" s="1" t="s">
        <v>29</v>
      </c>
      <c r="D12" s="5">
        <v>45600</v>
      </c>
    </row>
    <row r="13" spans="1:4" x14ac:dyDescent="0.25">
      <c r="A13" s="4" t="s">
        <v>30</v>
      </c>
      <c r="B13" s="1" t="s">
        <v>31</v>
      </c>
      <c r="C13" s="1" t="s">
        <v>32</v>
      </c>
      <c r="D13" s="3">
        <v>19815</v>
      </c>
    </row>
    <row r="15" spans="1:4" x14ac:dyDescent="0.25">
      <c r="B15">
        <v>6.45</v>
      </c>
      <c r="C15">
        <v>-23.72</v>
      </c>
    </row>
  </sheetData>
  <mergeCells count="3">
    <mergeCell ref="B1:B2"/>
    <mergeCell ref="C1:C2"/>
    <mergeCell ref="D1:D2"/>
  </mergeCells>
  <hyperlinks>
    <hyperlink ref="A2" r:id="rId1" display="https://www.astronomical.org/constellationsCopy/cma.html"/>
    <hyperlink ref="D1" r:id="rId2" display="https://www.astronomical.org/constellationsCopy/cma.html"/>
  </hyperlinks>
  <pageMargins left="0.7" right="0.7" top="0.75" bottom="0.75" header="0.3" footer="0.3"/>
  <pageSetup paperSize="9" orientation="portrait" r:id="rId3"/>
  <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5"/>
  <sheetViews>
    <sheetView topLeftCell="A4" workbookViewId="0">
      <selection activeCell="M23" sqref="M23"/>
    </sheetView>
  </sheetViews>
  <sheetFormatPr defaultRowHeight="15" x14ac:dyDescent="0.25"/>
  <cols>
    <col min="1" max="1" width="14.5703125" customWidth="1"/>
    <col min="2" max="2" width="16.42578125" customWidth="1"/>
    <col min="3" max="3" width="17.7109375" customWidth="1"/>
    <col min="4" max="4" width="12.14062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4" t="s">
        <v>260</v>
      </c>
      <c r="B3" s="1" t="s">
        <v>261</v>
      </c>
      <c r="C3" s="1" t="s">
        <v>262</v>
      </c>
      <c r="D3" s="3">
        <v>29252</v>
      </c>
    </row>
    <row r="4" spans="1:4" x14ac:dyDescent="0.25">
      <c r="A4" s="4" t="s">
        <v>263</v>
      </c>
      <c r="B4" s="1" t="s">
        <v>264</v>
      </c>
      <c r="C4" s="1" t="s">
        <v>265</v>
      </c>
      <c r="D4" s="3">
        <v>31444</v>
      </c>
    </row>
    <row r="5" spans="1:4" x14ac:dyDescent="0.25">
      <c r="A5" s="4" t="s">
        <v>266</v>
      </c>
      <c r="B5" s="1" t="s">
        <v>267</v>
      </c>
      <c r="C5" s="1" t="s">
        <v>268</v>
      </c>
      <c r="D5" s="3">
        <v>45352</v>
      </c>
    </row>
    <row r="6" spans="1:4" x14ac:dyDescent="0.25">
      <c r="A6" s="4" t="s">
        <v>269</v>
      </c>
      <c r="B6" s="1" t="s">
        <v>270</v>
      </c>
      <c r="C6" s="1" t="s">
        <v>271</v>
      </c>
      <c r="D6" s="5">
        <v>45539</v>
      </c>
    </row>
    <row r="7" spans="1:4" x14ac:dyDescent="0.25">
      <c r="A7" s="4" t="s">
        <v>272</v>
      </c>
      <c r="B7" s="1" t="s">
        <v>273</v>
      </c>
      <c r="C7" s="1" t="s">
        <v>274</v>
      </c>
      <c r="D7" s="5">
        <v>45600</v>
      </c>
    </row>
    <row r="8" spans="1:4" x14ac:dyDescent="0.25">
      <c r="A8" s="4" t="s">
        <v>275</v>
      </c>
      <c r="B8" s="1" t="s">
        <v>276</v>
      </c>
      <c r="C8" s="1" t="s">
        <v>277</v>
      </c>
      <c r="D8" s="3">
        <v>25294</v>
      </c>
    </row>
    <row r="9" spans="1:4" x14ac:dyDescent="0.25">
      <c r="A9" s="4" t="s">
        <v>278</v>
      </c>
      <c r="B9" s="1" t="s">
        <v>279</v>
      </c>
      <c r="C9" s="1" t="s">
        <v>280</v>
      </c>
      <c r="D9" s="5">
        <v>45478</v>
      </c>
    </row>
    <row r="10" spans="1:4" x14ac:dyDescent="0.25">
      <c r="A10" s="4" t="s">
        <v>281</v>
      </c>
      <c r="B10" s="1" t="s">
        <v>282</v>
      </c>
      <c r="C10" s="1" t="s">
        <v>283</v>
      </c>
      <c r="D10" s="3">
        <v>46874</v>
      </c>
    </row>
    <row r="11" spans="1:4" x14ac:dyDescent="0.25">
      <c r="A11" s="4" t="s">
        <v>284</v>
      </c>
      <c r="B11" s="1" t="s">
        <v>285</v>
      </c>
      <c r="C11" s="1" t="s">
        <v>286</v>
      </c>
      <c r="D11" s="3">
        <v>19115</v>
      </c>
    </row>
    <row r="12" spans="1:4" x14ac:dyDescent="0.25">
      <c r="A12" s="4" t="s">
        <v>287</v>
      </c>
      <c r="B12" s="1" t="s">
        <v>288</v>
      </c>
      <c r="C12" s="1" t="s">
        <v>289</v>
      </c>
      <c r="D12" s="3">
        <v>19480</v>
      </c>
    </row>
    <row r="13" spans="1:4" x14ac:dyDescent="0.25">
      <c r="A13" s="4" t="s">
        <v>290</v>
      </c>
      <c r="B13" s="1" t="s">
        <v>291</v>
      </c>
      <c r="C13" s="1" t="s">
        <v>292</v>
      </c>
      <c r="D13" s="5">
        <v>45297</v>
      </c>
    </row>
    <row r="15" spans="1:4" x14ac:dyDescent="0.25">
      <c r="B15">
        <v>1.72</v>
      </c>
      <c r="C15">
        <v>-71.72</v>
      </c>
    </row>
  </sheetData>
  <mergeCells count="3">
    <mergeCell ref="B1:B2"/>
    <mergeCell ref="C1:C2"/>
    <mergeCell ref="D1:D2"/>
  </mergeCells>
  <hyperlinks>
    <hyperlink ref="A2" r:id="rId1" display="https://www.astronomical.org/constellationsCopy/hyi.html"/>
    <hyperlink ref="D1" r:id="rId2" display="https://www.astronomical.org/constellationsCopy/hyi.html"/>
  </hyperlinks>
  <pageMargins left="0.7" right="0.7" top="0.75" bottom="0.75" header="0.3" footer="0.3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2"/>
  <sheetViews>
    <sheetView workbookViewId="0">
      <selection activeCell="C3" sqref="C3:C10"/>
    </sheetView>
  </sheetViews>
  <sheetFormatPr defaultRowHeight="15" x14ac:dyDescent="0.25"/>
  <cols>
    <col min="1" max="1" width="17" customWidth="1"/>
    <col min="2" max="2" width="19.85546875" customWidth="1"/>
    <col min="3" max="3" width="22.28515625" customWidth="1"/>
    <col min="4" max="4" width="13.570312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4" t="s">
        <v>293</v>
      </c>
      <c r="B3" s="1" t="s">
        <v>294</v>
      </c>
      <c r="C3" s="1" t="s">
        <v>295</v>
      </c>
      <c r="D3" s="5">
        <v>45599</v>
      </c>
    </row>
    <row r="4" spans="1:4" x14ac:dyDescent="0.25">
      <c r="A4" s="4" t="s">
        <v>296</v>
      </c>
      <c r="B4" s="1" t="s">
        <v>297</v>
      </c>
      <c r="C4" s="1" t="s">
        <v>298</v>
      </c>
      <c r="D4" s="3">
        <v>23802</v>
      </c>
    </row>
    <row r="5" spans="1:4" x14ac:dyDescent="0.25">
      <c r="A5" s="4" t="s">
        <v>299</v>
      </c>
      <c r="B5" s="1" t="s">
        <v>300</v>
      </c>
      <c r="C5" s="1" t="s">
        <v>301</v>
      </c>
      <c r="D5" s="3">
        <v>14702</v>
      </c>
    </row>
    <row r="6" spans="1:4" x14ac:dyDescent="0.25">
      <c r="A6" s="4" t="s">
        <v>302</v>
      </c>
      <c r="B6" s="1" t="s">
        <v>303</v>
      </c>
      <c r="C6" s="1" t="s">
        <v>304</v>
      </c>
      <c r="D6" s="3">
        <v>18719</v>
      </c>
    </row>
    <row r="7" spans="1:4" x14ac:dyDescent="0.25">
      <c r="A7" s="4" t="s">
        <v>305</v>
      </c>
      <c r="B7" s="1" t="s">
        <v>306</v>
      </c>
      <c r="C7" s="1" t="s">
        <v>307</v>
      </c>
      <c r="D7" s="3">
        <v>25294</v>
      </c>
    </row>
    <row r="8" spans="1:4" x14ac:dyDescent="0.25">
      <c r="A8" s="4" t="s">
        <v>308</v>
      </c>
      <c r="B8" s="1" t="s">
        <v>309</v>
      </c>
      <c r="C8" s="1" t="s">
        <v>310</v>
      </c>
      <c r="D8" s="3">
        <v>19480</v>
      </c>
    </row>
    <row r="9" spans="1:4" x14ac:dyDescent="0.25">
      <c r="A9" s="4" t="s">
        <v>311</v>
      </c>
      <c r="B9" s="1" t="s">
        <v>312</v>
      </c>
      <c r="C9" s="1" t="s">
        <v>313</v>
      </c>
      <c r="D9" s="5">
        <v>45418</v>
      </c>
    </row>
    <row r="10" spans="1:4" x14ac:dyDescent="0.25">
      <c r="A10" s="4" t="s">
        <v>314</v>
      </c>
      <c r="B10" s="1" t="s">
        <v>315</v>
      </c>
      <c r="C10" s="1" t="s">
        <v>316</v>
      </c>
      <c r="D10" s="5">
        <v>45571</v>
      </c>
    </row>
    <row r="12" spans="1:4" x14ac:dyDescent="0.25">
      <c r="B12">
        <v>20.87</v>
      </c>
      <c r="C12">
        <v>-57.37</v>
      </c>
    </row>
  </sheetData>
  <mergeCells count="3">
    <mergeCell ref="B1:B2"/>
    <mergeCell ref="C1:C2"/>
    <mergeCell ref="D1:D2"/>
  </mergeCells>
  <hyperlinks>
    <hyperlink ref="A2" r:id="rId1" display="https://www.astronomical.org/constellationsCopy/ind.html"/>
    <hyperlink ref="D1" r:id="rId2" display="https://www.astronomical.org/constellationsCopy/ind.html"/>
  </hyperlinks>
  <pageMargins left="0.7" right="0.7" top="0.75" bottom="0.75" header="0.3" footer="0.3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"/>
  <sheetViews>
    <sheetView zoomScaleNormal="100" workbookViewId="0">
      <selection activeCell="C3" sqref="C3:C7"/>
    </sheetView>
  </sheetViews>
  <sheetFormatPr defaultRowHeight="15" x14ac:dyDescent="0.25"/>
  <cols>
    <col min="1" max="1" width="13.28515625" customWidth="1"/>
    <col min="2" max="2" width="16.42578125" customWidth="1"/>
    <col min="3" max="3" width="16.7109375" customWidth="1"/>
    <col min="4" max="4" width="13.2851562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4" t="s">
        <v>317</v>
      </c>
      <c r="B3" s="1" t="s">
        <v>318</v>
      </c>
      <c r="C3" s="1" t="s">
        <v>319</v>
      </c>
      <c r="D3" s="3">
        <v>25235</v>
      </c>
    </row>
    <row r="4" spans="1:4" x14ac:dyDescent="0.25">
      <c r="A4" s="4" t="s">
        <v>320</v>
      </c>
      <c r="B4" s="1" t="s">
        <v>321</v>
      </c>
      <c r="C4" s="1" t="s">
        <v>322</v>
      </c>
      <c r="D4" s="3">
        <v>22706</v>
      </c>
    </row>
    <row r="5" spans="1:4" x14ac:dyDescent="0.25">
      <c r="A5" s="4" t="s">
        <v>323</v>
      </c>
      <c r="B5" s="1" t="s">
        <v>324</v>
      </c>
      <c r="C5" s="1" t="s">
        <v>325</v>
      </c>
      <c r="D5" s="3">
        <v>23437</v>
      </c>
    </row>
    <row r="6" spans="1:4" x14ac:dyDescent="0.25">
      <c r="A6" s="4" t="s">
        <v>326</v>
      </c>
      <c r="B6" s="1" t="s">
        <v>327</v>
      </c>
      <c r="C6" s="1" t="s">
        <v>328</v>
      </c>
      <c r="D6" s="3">
        <v>31837</v>
      </c>
    </row>
    <row r="7" spans="1:4" x14ac:dyDescent="0.25">
      <c r="A7" s="4" t="s">
        <v>329</v>
      </c>
      <c r="B7" s="1" t="s">
        <v>330</v>
      </c>
      <c r="C7" s="1" t="s">
        <v>331</v>
      </c>
      <c r="D7" s="3">
        <v>29312</v>
      </c>
    </row>
    <row r="9" spans="1:4" x14ac:dyDescent="0.25">
      <c r="B9">
        <f>AVERAGE(12,13,11,12,13)</f>
        <v>12.2</v>
      </c>
      <c r="C9">
        <f>AVERAGE(-69,-71,-66,-72,-67)</f>
        <v>-69</v>
      </c>
    </row>
  </sheetData>
  <mergeCells count="3">
    <mergeCell ref="B1:B2"/>
    <mergeCell ref="C1:C2"/>
    <mergeCell ref="D1:D2"/>
  </mergeCells>
  <hyperlinks>
    <hyperlink ref="A2" r:id="rId1" display="https://www.astronomical.org/constellationsCopy/mus.html"/>
    <hyperlink ref="D1" r:id="rId2" display="https://www.astronomical.org/constellationsCopy/mus.html"/>
  </hyperlinks>
  <pageMargins left="0.7" right="0.7" top="0.75" bottom="0.75" header="0.3" footer="0.3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4"/>
  <sheetViews>
    <sheetView topLeftCell="A7" workbookViewId="0">
      <selection activeCell="C3" sqref="C3:C12"/>
    </sheetView>
  </sheetViews>
  <sheetFormatPr defaultRowHeight="15" x14ac:dyDescent="0.25"/>
  <cols>
    <col min="1" max="1" width="13" customWidth="1"/>
    <col min="2" max="2" width="16.42578125" customWidth="1"/>
    <col min="3" max="3" width="18.28515625" customWidth="1"/>
    <col min="4" max="4" width="11.8554687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1" t="s">
        <v>332</v>
      </c>
      <c r="B3" s="1" t="s">
        <v>333</v>
      </c>
      <c r="C3" s="1" t="s">
        <v>334</v>
      </c>
      <c r="D3" s="3">
        <v>34335</v>
      </c>
    </row>
    <row r="4" spans="1:4" x14ac:dyDescent="0.25">
      <c r="A4" s="4" t="s">
        <v>335</v>
      </c>
      <c r="B4" s="1" t="s">
        <v>336</v>
      </c>
      <c r="C4" s="1" t="s">
        <v>337</v>
      </c>
      <c r="D4" s="3">
        <v>14671</v>
      </c>
    </row>
    <row r="5" spans="1:4" x14ac:dyDescent="0.25">
      <c r="A5" s="4" t="s">
        <v>338</v>
      </c>
      <c r="B5" s="1" t="s">
        <v>339</v>
      </c>
      <c r="C5" s="1" t="s">
        <v>340</v>
      </c>
      <c r="D5" s="3">
        <v>15401</v>
      </c>
    </row>
    <row r="6" spans="1:4" x14ac:dyDescent="0.25">
      <c r="A6" s="4" t="s">
        <v>341</v>
      </c>
      <c r="B6" s="1" t="s">
        <v>342</v>
      </c>
      <c r="C6" s="1" t="s">
        <v>343</v>
      </c>
      <c r="D6" s="3">
        <v>20515</v>
      </c>
    </row>
    <row r="7" spans="1:4" x14ac:dyDescent="0.25">
      <c r="A7" s="4" t="s">
        <v>344</v>
      </c>
      <c r="B7" s="1" t="s">
        <v>345</v>
      </c>
      <c r="C7" s="1" t="s">
        <v>346</v>
      </c>
      <c r="D7" s="3">
        <v>22706</v>
      </c>
    </row>
    <row r="8" spans="1:4" x14ac:dyDescent="0.25">
      <c r="A8" s="4" t="s">
        <v>347</v>
      </c>
      <c r="B8" s="1" t="s">
        <v>348</v>
      </c>
      <c r="C8" s="1" t="s">
        <v>349</v>
      </c>
      <c r="D8" s="3">
        <v>35125</v>
      </c>
    </row>
    <row r="9" spans="1:4" x14ac:dyDescent="0.25">
      <c r="A9" s="4" t="s">
        <v>350</v>
      </c>
      <c r="B9" s="1" t="s">
        <v>351</v>
      </c>
      <c r="C9" s="1" t="s">
        <v>352</v>
      </c>
      <c r="D9" s="5">
        <v>45295</v>
      </c>
    </row>
    <row r="10" spans="1:4" x14ac:dyDescent="0.25">
      <c r="A10" s="4" t="s">
        <v>353</v>
      </c>
      <c r="B10" s="1" t="s">
        <v>354</v>
      </c>
      <c r="C10" s="1" t="s">
        <v>355</v>
      </c>
      <c r="D10" s="3">
        <v>44652</v>
      </c>
    </row>
    <row r="11" spans="1:4" x14ac:dyDescent="0.25">
      <c r="A11" s="4" t="s">
        <v>356</v>
      </c>
      <c r="B11" s="1" t="s">
        <v>357</v>
      </c>
      <c r="C11" s="1" t="s">
        <v>358</v>
      </c>
      <c r="D11" s="3">
        <v>13241</v>
      </c>
    </row>
    <row r="12" spans="1:4" x14ac:dyDescent="0.25">
      <c r="A12" s="4" t="s">
        <v>359</v>
      </c>
      <c r="B12" s="1" t="s">
        <v>360</v>
      </c>
      <c r="C12" s="1" t="s">
        <v>361</v>
      </c>
      <c r="D12" s="5">
        <v>45327</v>
      </c>
    </row>
    <row r="14" spans="1:4" x14ac:dyDescent="0.25">
      <c r="B14">
        <v>21.3</v>
      </c>
      <c r="C14">
        <v>-65.3</v>
      </c>
    </row>
  </sheetData>
  <mergeCells count="3">
    <mergeCell ref="B1:B2"/>
    <mergeCell ref="C1:C2"/>
    <mergeCell ref="D1:D2"/>
  </mergeCells>
  <hyperlinks>
    <hyperlink ref="A2" r:id="rId1" display="https://www.astronomical.org/constellationsCopy/pav.html"/>
    <hyperlink ref="D1" r:id="rId2" display="https://www.astronomical.org/constellationsCopy/pav.html"/>
  </hyperlinks>
  <pageMargins left="0.7" right="0.7" top="0.75" bottom="0.75" header="0.3" footer="0.3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3"/>
  <sheetViews>
    <sheetView topLeftCell="A6" workbookViewId="0">
      <selection activeCell="C3" sqref="C3:C11"/>
    </sheetView>
  </sheetViews>
  <sheetFormatPr defaultRowHeight="15" x14ac:dyDescent="0.25"/>
  <cols>
    <col min="1" max="1" width="18.140625" customWidth="1"/>
    <col min="2" max="2" width="15.7109375" customWidth="1"/>
    <col min="3" max="3" width="17.7109375" customWidth="1"/>
    <col min="4" max="4" width="11.8554687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1" t="s">
        <v>362</v>
      </c>
      <c r="B3" s="1" t="s">
        <v>363</v>
      </c>
      <c r="C3" s="1" t="s">
        <v>364</v>
      </c>
      <c r="D3" s="3">
        <v>14277</v>
      </c>
    </row>
    <row r="4" spans="1:4" x14ac:dyDescent="0.25">
      <c r="A4" s="4" t="s">
        <v>365</v>
      </c>
      <c r="B4" s="1" t="s">
        <v>366</v>
      </c>
      <c r="C4" s="1" t="s">
        <v>367</v>
      </c>
      <c r="D4" s="3">
        <v>15036</v>
      </c>
    </row>
    <row r="5" spans="1:4" x14ac:dyDescent="0.25">
      <c r="A5" s="4" t="s">
        <v>368</v>
      </c>
      <c r="B5" s="1" t="s">
        <v>369</v>
      </c>
      <c r="C5" s="1" t="s">
        <v>370</v>
      </c>
      <c r="D5" s="3">
        <v>32203</v>
      </c>
    </row>
    <row r="6" spans="1:4" x14ac:dyDescent="0.25">
      <c r="A6" s="4" t="s">
        <v>371</v>
      </c>
      <c r="B6" s="1" t="s">
        <v>372</v>
      </c>
      <c r="C6" s="1" t="s">
        <v>373</v>
      </c>
      <c r="D6" s="3">
        <v>13241</v>
      </c>
    </row>
    <row r="7" spans="1:4" x14ac:dyDescent="0.25">
      <c r="A7" s="4" t="s">
        <v>374</v>
      </c>
      <c r="B7" s="1" t="s">
        <v>375</v>
      </c>
      <c r="C7" s="1" t="s">
        <v>376</v>
      </c>
      <c r="D7" s="3">
        <v>15067</v>
      </c>
    </row>
    <row r="8" spans="1:4" x14ac:dyDescent="0.25">
      <c r="A8" s="4" t="s">
        <v>377</v>
      </c>
      <c r="B8" s="1" t="s">
        <v>378</v>
      </c>
      <c r="C8" s="1" t="s">
        <v>379</v>
      </c>
      <c r="D8" s="3">
        <v>21641</v>
      </c>
    </row>
    <row r="9" spans="1:4" x14ac:dyDescent="0.25">
      <c r="A9" s="4" t="s">
        <v>380</v>
      </c>
      <c r="B9" s="1" t="s">
        <v>381</v>
      </c>
      <c r="C9" s="1" t="s">
        <v>382</v>
      </c>
      <c r="D9" s="3">
        <v>26024</v>
      </c>
    </row>
    <row r="10" spans="1:4" x14ac:dyDescent="0.25">
      <c r="A10" s="4" t="s">
        <v>383</v>
      </c>
      <c r="B10" s="1" t="s">
        <v>384</v>
      </c>
      <c r="C10" s="1" t="s">
        <v>385</v>
      </c>
      <c r="D10" s="3">
        <v>28216</v>
      </c>
    </row>
    <row r="11" spans="1:4" x14ac:dyDescent="0.25">
      <c r="A11" s="4" t="s">
        <v>386</v>
      </c>
      <c r="B11" s="1" t="s">
        <v>387</v>
      </c>
      <c r="C11" s="1" t="s">
        <v>388</v>
      </c>
      <c r="D11" s="3">
        <v>41395</v>
      </c>
    </row>
    <row r="13" spans="1:4" x14ac:dyDescent="0.25">
      <c r="B13">
        <v>5.33</v>
      </c>
      <c r="C13">
        <v>-46.77</v>
      </c>
    </row>
  </sheetData>
  <mergeCells count="3">
    <mergeCell ref="B1:B2"/>
    <mergeCell ref="C1:C2"/>
    <mergeCell ref="D1:D2"/>
  </mergeCells>
  <hyperlinks>
    <hyperlink ref="A2" r:id="rId1" display="https://www.astronomical.org/constellationsCopy/phe.html"/>
    <hyperlink ref="D1" r:id="rId2" display="https://www.astronomical.org/constellationsCopy/phe.html"/>
  </hyperlinks>
  <pageMargins left="0.7" right="0.7" top="0.75" bottom="0.75" header="0.3" footer="0.3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0"/>
  <sheetViews>
    <sheetView topLeftCell="A3" workbookViewId="0">
      <selection activeCell="C3" sqref="C3:C8"/>
    </sheetView>
  </sheetViews>
  <sheetFormatPr defaultRowHeight="15" x14ac:dyDescent="0.25"/>
  <cols>
    <col min="1" max="1" width="14.28515625" customWidth="1"/>
    <col min="2" max="2" width="16.7109375" customWidth="1"/>
    <col min="3" max="3" width="17.7109375" customWidth="1"/>
    <col min="4" max="4" width="13.4257812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4" t="s">
        <v>389</v>
      </c>
      <c r="B3" s="1" t="s">
        <v>390</v>
      </c>
      <c r="C3" s="1" t="s">
        <v>391</v>
      </c>
      <c r="D3" s="3">
        <v>31444</v>
      </c>
    </row>
    <row r="4" spans="1:4" x14ac:dyDescent="0.25">
      <c r="A4" s="4" t="s">
        <v>392</v>
      </c>
      <c r="B4" s="1" t="s">
        <v>393</v>
      </c>
      <c r="C4" s="1" t="s">
        <v>394</v>
      </c>
      <c r="D4" s="3">
        <v>36220</v>
      </c>
    </row>
    <row r="5" spans="1:4" x14ac:dyDescent="0.25">
      <c r="A5" s="4" t="s">
        <v>395</v>
      </c>
      <c r="B5" s="1" t="s">
        <v>396</v>
      </c>
      <c r="C5" s="1" t="s">
        <v>397</v>
      </c>
      <c r="D5" s="3">
        <v>45017</v>
      </c>
    </row>
    <row r="6" spans="1:4" x14ac:dyDescent="0.25">
      <c r="A6" s="4" t="s">
        <v>398</v>
      </c>
      <c r="B6" s="1" t="s">
        <v>399</v>
      </c>
      <c r="C6" s="1" t="s">
        <v>400</v>
      </c>
      <c r="D6" s="3">
        <v>18354</v>
      </c>
    </row>
    <row r="7" spans="1:4" x14ac:dyDescent="0.25">
      <c r="A7" s="4" t="s">
        <v>401</v>
      </c>
      <c r="B7" s="1" t="s">
        <v>402</v>
      </c>
      <c r="C7" s="1" t="s">
        <v>403</v>
      </c>
      <c r="D7" s="3">
        <v>13636</v>
      </c>
    </row>
    <row r="8" spans="1:4" x14ac:dyDescent="0.25">
      <c r="A8" s="4" t="s">
        <v>404</v>
      </c>
      <c r="B8" s="1" t="s">
        <v>405</v>
      </c>
      <c r="C8" s="1" t="s">
        <v>406</v>
      </c>
      <c r="D8" s="3">
        <v>16558</v>
      </c>
    </row>
    <row r="10" spans="1:4" x14ac:dyDescent="0.25">
      <c r="B10">
        <v>11.5</v>
      </c>
      <c r="C10">
        <v>-62.8</v>
      </c>
    </row>
  </sheetData>
  <mergeCells count="3">
    <mergeCell ref="B1:B2"/>
    <mergeCell ref="C1:C2"/>
    <mergeCell ref="D1:D2"/>
  </mergeCells>
  <hyperlinks>
    <hyperlink ref="A2" r:id="rId1" display="https://www.astronomical.org/constellationsCopy/tuc.html"/>
    <hyperlink ref="D1" r:id="rId2" display="https://www.astronomical.org/constellationsCopy/tuc.html"/>
  </hyperlinks>
  <pageMargins left="0.7" right="0.7" top="0.75" bottom="0.75" header="0.3" footer="0.3"/>
  <pageSetup paperSize="9" orientation="portrait" r:id="rId3"/>
  <drawing r:id="rId4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0"/>
  <sheetViews>
    <sheetView topLeftCell="A5" workbookViewId="0">
      <selection activeCell="C3" sqref="C3:C8"/>
    </sheetView>
  </sheetViews>
  <sheetFormatPr defaultRowHeight="15" x14ac:dyDescent="0.25"/>
  <cols>
    <col min="1" max="1" width="17.5703125" customWidth="1"/>
    <col min="2" max="2" width="16.7109375" customWidth="1"/>
    <col min="3" max="3" width="19" customWidth="1"/>
    <col min="4" max="4" width="12.14062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4" t="s">
        <v>407</v>
      </c>
      <c r="B3" s="1" t="s">
        <v>408</v>
      </c>
      <c r="C3" s="1" t="s">
        <v>409</v>
      </c>
      <c r="D3" s="3">
        <v>28185</v>
      </c>
    </row>
    <row r="4" spans="1:4" x14ac:dyDescent="0.25">
      <c r="A4" s="4" t="s">
        <v>410</v>
      </c>
      <c r="B4" s="1" t="s">
        <v>411</v>
      </c>
      <c r="C4" s="1" t="s">
        <v>412</v>
      </c>
      <c r="D4" s="3">
        <v>28550</v>
      </c>
    </row>
    <row r="5" spans="1:4" x14ac:dyDescent="0.25">
      <c r="A5" s="4" t="s">
        <v>413</v>
      </c>
      <c r="B5" s="1" t="s">
        <v>414</v>
      </c>
      <c r="C5" s="1" t="s">
        <v>415</v>
      </c>
      <c r="D5" s="3">
        <v>34759</v>
      </c>
    </row>
    <row r="6" spans="1:4" x14ac:dyDescent="0.25">
      <c r="A6" s="4" t="s">
        <v>416</v>
      </c>
      <c r="B6" s="1" t="s">
        <v>417</v>
      </c>
      <c r="C6" s="1" t="s">
        <v>418</v>
      </c>
      <c r="D6" s="3">
        <v>35855</v>
      </c>
    </row>
    <row r="7" spans="1:4" x14ac:dyDescent="0.25">
      <c r="A7" s="4" t="s">
        <v>419</v>
      </c>
      <c r="B7" s="1" t="s">
        <v>420</v>
      </c>
      <c r="C7" s="1" t="s">
        <v>421</v>
      </c>
      <c r="D7" s="2" t="s">
        <v>422</v>
      </c>
    </row>
    <row r="8" spans="1:4" x14ac:dyDescent="0.25">
      <c r="A8" s="4" t="s">
        <v>423</v>
      </c>
      <c r="B8" s="1" t="s">
        <v>424</v>
      </c>
      <c r="C8" s="1" t="s">
        <v>425</v>
      </c>
      <c r="D8" s="3">
        <v>14732</v>
      </c>
    </row>
    <row r="10" spans="1:4" x14ac:dyDescent="0.25">
      <c r="B10">
        <v>7.33</v>
      </c>
      <c r="C10">
        <v>-68.5</v>
      </c>
    </row>
  </sheetData>
  <mergeCells count="3">
    <mergeCell ref="B1:B2"/>
    <mergeCell ref="C1:C2"/>
    <mergeCell ref="D1:D2"/>
  </mergeCells>
  <hyperlinks>
    <hyperlink ref="A2" r:id="rId1" display="https://www.astronomical.org/constellationsCopy/vol.html"/>
    <hyperlink ref="D1" r:id="rId2" display="https://www.astronomical.org/constellationsCopy/vol.html"/>
  </hyperlinks>
  <pageMargins left="0.7" right="0.7" top="0.75" bottom="0.75" header="0.3" footer="0.3"/>
  <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3"/>
  <sheetViews>
    <sheetView topLeftCell="A21" workbookViewId="0">
      <selection activeCell="C3" sqref="C3:C31"/>
    </sheetView>
  </sheetViews>
  <sheetFormatPr defaultRowHeight="15" x14ac:dyDescent="0.25"/>
  <cols>
    <col min="1" max="1" width="16.85546875" customWidth="1"/>
    <col min="2" max="2" width="15.7109375" customWidth="1"/>
    <col min="3" max="3" width="18.140625" customWidth="1"/>
    <col min="4" max="4" width="12.2851562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1" t="s">
        <v>426</v>
      </c>
      <c r="B3" s="1" t="s">
        <v>427</v>
      </c>
      <c r="C3" s="1" t="s">
        <v>428</v>
      </c>
      <c r="D3" s="3">
        <v>33270</v>
      </c>
    </row>
    <row r="4" spans="1:4" x14ac:dyDescent="0.25">
      <c r="A4" s="1" t="s">
        <v>429</v>
      </c>
      <c r="B4" s="1" t="s">
        <v>430</v>
      </c>
      <c r="C4" s="1" t="s">
        <v>431</v>
      </c>
      <c r="D4" s="3">
        <v>35096</v>
      </c>
    </row>
    <row r="5" spans="1:4" x14ac:dyDescent="0.25">
      <c r="A5" s="1" t="s">
        <v>432</v>
      </c>
      <c r="B5" s="1" t="s">
        <v>433</v>
      </c>
      <c r="C5" s="1" t="s">
        <v>434</v>
      </c>
      <c r="D5" s="3">
        <v>46447</v>
      </c>
    </row>
    <row r="6" spans="1:4" x14ac:dyDescent="0.25">
      <c r="A6" s="4" t="s">
        <v>435</v>
      </c>
      <c r="B6" s="1" t="s">
        <v>436</v>
      </c>
      <c r="C6" s="1" t="s">
        <v>437</v>
      </c>
      <c r="D6" s="3">
        <v>24167</v>
      </c>
    </row>
    <row r="7" spans="1:4" x14ac:dyDescent="0.25">
      <c r="A7" s="4" t="s">
        <v>438</v>
      </c>
      <c r="B7" s="1" t="s">
        <v>439</v>
      </c>
      <c r="C7" s="1" t="s">
        <v>440</v>
      </c>
      <c r="D7" s="3">
        <v>27089</v>
      </c>
    </row>
    <row r="8" spans="1:4" x14ac:dyDescent="0.25">
      <c r="A8" s="1" t="s">
        <v>441</v>
      </c>
      <c r="B8" s="1" t="s">
        <v>442</v>
      </c>
      <c r="C8" s="1" t="s">
        <v>443</v>
      </c>
      <c r="D8" s="3">
        <v>28185</v>
      </c>
    </row>
    <row r="9" spans="1:4" x14ac:dyDescent="0.25">
      <c r="A9" s="1" t="s">
        <v>444</v>
      </c>
      <c r="B9" s="1" t="s">
        <v>445</v>
      </c>
      <c r="C9" s="1" t="s">
        <v>446</v>
      </c>
      <c r="D9" s="3">
        <v>30742</v>
      </c>
    </row>
    <row r="10" spans="1:4" x14ac:dyDescent="0.25">
      <c r="A10" s="4" t="s">
        <v>447</v>
      </c>
      <c r="B10" s="1" t="s">
        <v>448</v>
      </c>
      <c r="C10" s="1" t="s">
        <v>449</v>
      </c>
      <c r="D10" s="3">
        <v>35490</v>
      </c>
    </row>
    <row r="11" spans="1:4" x14ac:dyDescent="0.25">
      <c r="A11" s="4" t="s">
        <v>450</v>
      </c>
      <c r="B11" s="1" t="s">
        <v>451</v>
      </c>
      <c r="C11" s="1" t="s">
        <v>452</v>
      </c>
      <c r="D11" s="5">
        <v>45295</v>
      </c>
    </row>
    <row r="12" spans="1:4" x14ac:dyDescent="0.25">
      <c r="A12" s="4" t="s">
        <v>453</v>
      </c>
      <c r="B12" s="1" t="s">
        <v>454</v>
      </c>
      <c r="C12" s="1" t="s">
        <v>455</v>
      </c>
      <c r="D12" s="5">
        <v>45326</v>
      </c>
    </row>
    <row r="13" spans="1:4" x14ac:dyDescent="0.25">
      <c r="A13" s="1" t="s">
        <v>456</v>
      </c>
      <c r="B13" s="1" t="s">
        <v>457</v>
      </c>
      <c r="C13" s="1" t="s">
        <v>458</v>
      </c>
      <c r="D13" s="3">
        <v>42461</v>
      </c>
    </row>
    <row r="14" spans="1:4" x14ac:dyDescent="0.25">
      <c r="A14" s="4" t="s">
        <v>459</v>
      </c>
      <c r="B14" s="1" t="s">
        <v>460</v>
      </c>
      <c r="C14" s="1" t="s">
        <v>461</v>
      </c>
      <c r="D14" s="3">
        <v>44652</v>
      </c>
    </row>
    <row r="15" spans="1:4" x14ac:dyDescent="0.25">
      <c r="A15" s="4" t="s">
        <v>462</v>
      </c>
      <c r="B15" s="1" t="s">
        <v>463</v>
      </c>
      <c r="C15" s="1" t="s">
        <v>464</v>
      </c>
      <c r="D15" s="3">
        <v>45017</v>
      </c>
    </row>
    <row r="16" spans="1:4" x14ac:dyDescent="0.25">
      <c r="A16" s="4" t="s">
        <v>465</v>
      </c>
      <c r="B16" s="1" t="s">
        <v>466</v>
      </c>
      <c r="C16" s="1" t="s">
        <v>467</v>
      </c>
      <c r="D16" s="3">
        <v>46478</v>
      </c>
    </row>
    <row r="17" spans="1:4" x14ac:dyDescent="0.25">
      <c r="A17" s="4" t="s">
        <v>468</v>
      </c>
      <c r="B17" s="1" t="s">
        <v>469</v>
      </c>
      <c r="C17" s="1" t="s">
        <v>470</v>
      </c>
      <c r="D17" s="3">
        <v>15432</v>
      </c>
    </row>
    <row r="18" spans="1:4" x14ac:dyDescent="0.25">
      <c r="A18" s="4" t="s">
        <v>471</v>
      </c>
      <c r="B18" s="1" t="s">
        <v>472</v>
      </c>
      <c r="C18" s="1" t="s">
        <v>473</v>
      </c>
      <c r="D18" s="3">
        <v>17989</v>
      </c>
    </row>
    <row r="19" spans="1:4" x14ac:dyDescent="0.25">
      <c r="A19" s="4" t="s">
        <v>474</v>
      </c>
      <c r="B19" s="1" t="s">
        <v>475</v>
      </c>
      <c r="C19" s="1" t="s">
        <v>476</v>
      </c>
      <c r="D19" s="3">
        <v>18719</v>
      </c>
    </row>
    <row r="20" spans="1:4" x14ac:dyDescent="0.25">
      <c r="A20" s="4" t="s">
        <v>477</v>
      </c>
      <c r="B20" s="1" t="s">
        <v>478</v>
      </c>
      <c r="C20" s="1" t="s">
        <v>479</v>
      </c>
      <c r="D20" s="3">
        <v>24198</v>
      </c>
    </row>
    <row r="21" spans="1:4" x14ac:dyDescent="0.25">
      <c r="A21" s="4" t="s">
        <v>480</v>
      </c>
      <c r="B21" s="1" t="s">
        <v>481</v>
      </c>
      <c r="C21" s="1" t="s">
        <v>482</v>
      </c>
      <c r="D21" s="3">
        <v>25294</v>
      </c>
    </row>
    <row r="22" spans="1:4" x14ac:dyDescent="0.25">
      <c r="A22" s="4" t="s">
        <v>483</v>
      </c>
      <c r="B22" s="1" t="s">
        <v>484</v>
      </c>
      <c r="C22" s="1" t="s">
        <v>485</v>
      </c>
      <c r="D22" s="3">
        <v>26755</v>
      </c>
    </row>
    <row r="23" spans="1:4" x14ac:dyDescent="0.25">
      <c r="A23" s="4" t="s">
        <v>486</v>
      </c>
      <c r="B23" s="1" t="s">
        <v>487</v>
      </c>
      <c r="C23" s="1" t="s">
        <v>488</v>
      </c>
      <c r="D23" s="3">
        <v>30042</v>
      </c>
    </row>
    <row r="24" spans="1:4" x14ac:dyDescent="0.25">
      <c r="A24" s="4" t="s">
        <v>489</v>
      </c>
      <c r="B24" s="1" t="s">
        <v>490</v>
      </c>
      <c r="C24" s="1" t="s">
        <v>491</v>
      </c>
      <c r="D24" s="3">
        <v>35886</v>
      </c>
    </row>
    <row r="25" spans="1:4" x14ac:dyDescent="0.25">
      <c r="A25" s="4" t="s">
        <v>492</v>
      </c>
      <c r="B25" s="1" t="s">
        <v>493</v>
      </c>
      <c r="C25" s="1" t="s">
        <v>494</v>
      </c>
      <c r="D25" s="5">
        <v>45356</v>
      </c>
    </row>
    <row r="26" spans="1:4" x14ac:dyDescent="0.25">
      <c r="A26" s="4" t="s">
        <v>495</v>
      </c>
      <c r="B26" s="1" t="s">
        <v>496</v>
      </c>
      <c r="C26" s="1" t="s">
        <v>497</v>
      </c>
      <c r="D26" s="3">
        <v>41395</v>
      </c>
    </row>
    <row r="27" spans="1:4" x14ac:dyDescent="0.25">
      <c r="A27" s="4" t="s">
        <v>498</v>
      </c>
      <c r="B27" s="1" t="s">
        <v>499</v>
      </c>
      <c r="C27" s="1" t="s">
        <v>500</v>
      </c>
      <c r="D27" s="3">
        <v>43952</v>
      </c>
    </row>
    <row r="28" spans="1:4" x14ac:dyDescent="0.25">
      <c r="A28" s="4" t="s">
        <v>501</v>
      </c>
      <c r="B28" s="1" t="s">
        <v>502</v>
      </c>
      <c r="C28" s="1" t="s">
        <v>503</v>
      </c>
      <c r="D28" s="3">
        <v>45413</v>
      </c>
    </row>
    <row r="29" spans="1:4" x14ac:dyDescent="0.25">
      <c r="A29" s="4" t="s">
        <v>504</v>
      </c>
      <c r="B29" s="1" t="s">
        <v>505</v>
      </c>
      <c r="C29" s="1" t="s">
        <v>506</v>
      </c>
      <c r="D29" s="3">
        <v>45778</v>
      </c>
    </row>
    <row r="30" spans="1:4" x14ac:dyDescent="0.25">
      <c r="A30" s="4" t="s">
        <v>507</v>
      </c>
      <c r="B30" s="1" t="s">
        <v>508</v>
      </c>
      <c r="C30" s="1" t="s">
        <v>509</v>
      </c>
      <c r="D30" s="3">
        <v>18019</v>
      </c>
    </row>
    <row r="31" spans="1:4" x14ac:dyDescent="0.25">
      <c r="A31" s="4" t="s">
        <v>510</v>
      </c>
      <c r="B31" s="1" t="s">
        <v>511</v>
      </c>
      <c r="C31" s="1" t="s">
        <v>512</v>
      </c>
      <c r="D31" s="3">
        <v>44348</v>
      </c>
    </row>
    <row r="33" spans="2:3" x14ac:dyDescent="0.25">
      <c r="B33">
        <v>21.86</v>
      </c>
      <c r="C33">
        <v>-9.89</v>
      </c>
    </row>
  </sheetData>
  <mergeCells count="3">
    <mergeCell ref="B1:B2"/>
    <mergeCell ref="C1:C2"/>
    <mergeCell ref="D1:D2"/>
  </mergeCells>
  <hyperlinks>
    <hyperlink ref="A2" r:id="rId1" display="https://www.astronomical.org/constellationsCopy/aqr.html"/>
    <hyperlink ref="D1" r:id="rId2" display="https://www.astronomical.org/constellationsCopy/aqr.html"/>
  </hyperlinks>
  <pageMargins left="0.7" right="0.7" top="0.75" bottom="0.75" header="0.3" footer="0.3"/>
  <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1"/>
  <sheetViews>
    <sheetView topLeftCell="A10" zoomScaleNormal="100" workbookViewId="0">
      <selection activeCell="C3" sqref="C3:C19"/>
    </sheetView>
  </sheetViews>
  <sheetFormatPr defaultRowHeight="15" x14ac:dyDescent="0.25"/>
  <cols>
    <col min="1" max="1" width="21.42578125" customWidth="1"/>
    <col min="2" max="2" width="16.85546875" customWidth="1"/>
    <col min="3" max="3" width="17.28515625" customWidth="1"/>
    <col min="4" max="4" width="11.8554687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1" t="s">
        <v>513</v>
      </c>
      <c r="B3" s="1" t="s">
        <v>514</v>
      </c>
      <c r="C3" s="1" t="s">
        <v>515</v>
      </c>
      <c r="D3" s="2" t="s">
        <v>516</v>
      </c>
    </row>
    <row r="4" spans="1:4" x14ac:dyDescent="0.25">
      <c r="A4" s="1" t="s">
        <v>517</v>
      </c>
      <c r="B4" s="1" t="s">
        <v>518</v>
      </c>
      <c r="C4" s="1" t="s">
        <v>519</v>
      </c>
      <c r="D4" s="3">
        <v>23408</v>
      </c>
    </row>
    <row r="5" spans="1:4" x14ac:dyDescent="0.25">
      <c r="A5" s="4" t="s">
        <v>520</v>
      </c>
      <c r="B5" s="1" t="s">
        <v>521</v>
      </c>
      <c r="C5" s="1" t="s">
        <v>522</v>
      </c>
      <c r="D5" s="3">
        <v>23071</v>
      </c>
    </row>
    <row r="6" spans="1:4" x14ac:dyDescent="0.25">
      <c r="A6" s="4" t="s">
        <v>523</v>
      </c>
      <c r="B6" s="1" t="s">
        <v>524</v>
      </c>
      <c r="C6" s="1" t="s">
        <v>525</v>
      </c>
      <c r="D6" s="3">
        <v>12875</v>
      </c>
    </row>
    <row r="7" spans="1:4" x14ac:dyDescent="0.25">
      <c r="A7" s="4" t="s">
        <v>526</v>
      </c>
      <c r="B7" s="1" t="s">
        <v>527</v>
      </c>
      <c r="C7" s="1" t="s">
        <v>528</v>
      </c>
      <c r="D7" s="3">
        <v>24198</v>
      </c>
    </row>
    <row r="8" spans="1:4" x14ac:dyDescent="0.25">
      <c r="A8" s="4" t="s">
        <v>529</v>
      </c>
      <c r="B8" s="1" t="s">
        <v>530</v>
      </c>
      <c r="C8" s="1" t="s">
        <v>531</v>
      </c>
      <c r="D8" s="3">
        <v>32599</v>
      </c>
    </row>
    <row r="9" spans="1:4" x14ac:dyDescent="0.25">
      <c r="A9" s="4" t="s">
        <v>532</v>
      </c>
      <c r="B9" s="1" t="s">
        <v>533</v>
      </c>
      <c r="C9" s="1" t="s">
        <v>534</v>
      </c>
      <c r="D9" s="3">
        <v>46874</v>
      </c>
    </row>
    <row r="10" spans="1:4" x14ac:dyDescent="0.25">
      <c r="A10" s="4" t="s">
        <v>535</v>
      </c>
      <c r="B10" s="1" t="s">
        <v>536</v>
      </c>
      <c r="C10" s="1" t="s">
        <v>537</v>
      </c>
      <c r="D10" s="3">
        <v>15827</v>
      </c>
    </row>
    <row r="11" spans="1:4" x14ac:dyDescent="0.25">
      <c r="A11" s="4" t="s">
        <v>538</v>
      </c>
      <c r="B11" s="1" t="s">
        <v>539</v>
      </c>
      <c r="C11" s="1" t="s">
        <v>540</v>
      </c>
      <c r="D11" s="3">
        <v>18019</v>
      </c>
    </row>
    <row r="12" spans="1:4" x14ac:dyDescent="0.25">
      <c r="A12" s="4" t="s">
        <v>541</v>
      </c>
      <c r="B12" s="1" t="s">
        <v>542</v>
      </c>
      <c r="C12" s="1" t="s">
        <v>543</v>
      </c>
      <c r="D12" s="3">
        <v>21306</v>
      </c>
    </row>
    <row r="13" spans="1:4" x14ac:dyDescent="0.25">
      <c r="A13" s="4" t="s">
        <v>544</v>
      </c>
      <c r="B13" s="1" t="s">
        <v>545</v>
      </c>
      <c r="C13" s="1" t="s">
        <v>546</v>
      </c>
      <c r="D13" s="3">
        <v>22767</v>
      </c>
    </row>
    <row r="14" spans="1:4" x14ac:dyDescent="0.25">
      <c r="A14" s="4" t="s">
        <v>547</v>
      </c>
      <c r="B14" s="1" t="s">
        <v>548</v>
      </c>
      <c r="C14" s="1" t="s">
        <v>549</v>
      </c>
      <c r="D14" s="3">
        <v>25689</v>
      </c>
    </row>
    <row r="15" spans="1:4" x14ac:dyDescent="0.25">
      <c r="A15" s="4" t="s">
        <v>550</v>
      </c>
      <c r="B15" s="1" t="s">
        <v>551</v>
      </c>
      <c r="C15" s="1" t="s">
        <v>552</v>
      </c>
      <c r="D15" s="3">
        <v>26054</v>
      </c>
    </row>
    <row r="16" spans="1:4" x14ac:dyDescent="0.25">
      <c r="A16" s="4" t="s">
        <v>553</v>
      </c>
      <c r="B16" s="1" t="s">
        <v>554</v>
      </c>
      <c r="C16" s="1" t="s">
        <v>555</v>
      </c>
      <c r="D16" s="3">
        <v>26420</v>
      </c>
    </row>
    <row r="17" spans="1:4" x14ac:dyDescent="0.25">
      <c r="A17" s="4" t="s">
        <v>556</v>
      </c>
      <c r="B17" s="1" t="s">
        <v>557</v>
      </c>
      <c r="C17" s="1" t="s">
        <v>558</v>
      </c>
      <c r="D17" s="3">
        <v>29342</v>
      </c>
    </row>
    <row r="18" spans="1:4" x14ac:dyDescent="0.25">
      <c r="A18" s="4" t="s">
        <v>559</v>
      </c>
      <c r="B18" s="1" t="s">
        <v>560</v>
      </c>
      <c r="C18" s="1" t="s">
        <v>561</v>
      </c>
      <c r="D18" s="3">
        <v>31533</v>
      </c>
    </row>
    <row r="19" spans="1:4" x14ac:dyDescent="0.25">
      <c r="A19" s="4" t="s">
        <v>562</v>
      </c>
      <c r="B19" s="1" t="s">
        <v>563</v>
      </c>
      <c r="C19" s="1" t="s">
        <v>564</v>
      </c>
      <c r="D19" s="3">
        <v>45078</v>
      </c>
    </row>
    <row r="21" spans="1:4" x14ac:dyDescent="0.25">
      <c r="B21">
        <v>2.11</v>
      </c>
      <c r="C21">
        <v>20.82</v>
      </c>
    </row>
  </sheetData>
  <mergeCells count="3">
    <mergeCell ref="B1:B2"/>
    <mergeCell ref="C1:C2"/>
    <mergeCell ref="D1:D2"/>
  </mergeCells>
  <hyperlinks>
    <hyperlink ref="A2" r:id="rId1" display="https://www.astronomical.org/constellationsCopy/ari.html"/>
    <hyperlink ref="D1" r:id="rId2" display="https://www.astronomical.org/constellationsCopy/ari.html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8"/>
  <sheetViews>
    <sheetView topLeftCell="A2" workbookViewId="0">
      <selection activeCell="C3" sqref="C3:C16"/>
    </sheetView>
  </sheetViews>
  <sheetFormatPr defaultRowHeight="15" x14ac:dyDescent="0.25"/>
  <cols>
    <col min="1" max="1" width="20.7109375" customWidth="1"/>
    <col min="2" max="2" width="15.42578125" customWidth="1"/>
    <col min="3" max="3" width="18" customWidth="1"/>
    <col min="4" max="4" width="12.4257812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4" t="s">
        <v>565</v>
      </c>
      <c r="B3" s="1" t="s">
        <v>566</v>
      </c>
      <c r="C3" s="1" t="s">
        <v>567</v>
      </c>
      <c r="D3" s="3">
        <v>19054</v>
      </c>
    </row>
    <row r="4" spans="1:4" ht="30" x14ac:dyDescent="0.25">
      <c r="A4" s="1" t="s">
        <v>568</v>
      </c>
      <c r="B4" s="1" t="s">
        <v>569</v>
      </c>
      <c r="C4" s="1" t="s">
        <v>570</v>
      </c>
      <c r="D4" s="3">
        <v>34394</v>
      </c>
    </row>
    <row r="5" spans="1:4" x14ac:dyDescent="0.25">
      <c r="A5" s="4" t="s">
        <v>571</v>
      </c>
      <c r="B5" s="1" t="s">
        <v>572</v>
      </c>
      <c r="C5" s="1" t="s">
        <v>573</v>
      </c>
      <c r="D5" s="5">
        <v>45326</v>
      </c>
    </row>
    <row r="6" spans="1:4" x14ac:dyDescent="0.25">
      <c r="A6" s="1" t="s">
        <v>574</v>
      </c>
      <c r="B6" s="1" t="s">
        <v>575</v>
      </c>
      <c r="C6" s="1" t="s">
        <v>576</v>
      </c>
      <c r="D6" s="3">
        <v>45748</v>
      </c>
    </row>
    <row r="7" spans="1:4" ht="30" x14ac:dyDescent="0.25">
      <c r="A7" s="1" t="s">
        <v>577</v>
      </c>
      <c r="B7" s="1" t="s">
        <v>578</v>
      </c>
      <c r="C7" s="1" t="s">
        <v>579</v>
      </c>
      <c r="D7" s="3">
        <v>24198</v>
      </c>
    </row>
    <row r="8" spans="1:4" x14ac:dyDescent="0.25">
      <c r="A8" s="4" t="s">
        <v>580</v>
      </c>
      <c r="B8" s="1" t="s">
        <v>581</v>
      </c>
      <c r="C8" s="1" t="s">
        <v>582</v>
      </c>
      <c r="D8" s="3">
        <v>41760</v>
      </c>
    </row>
    <row r="9" spans="1:4" x14ac:dyDescent="0.25">
      <c r="A9" s="4" t="s">
        <v>583</v>
      </c>
      <c r="B9" s="1" t="s">
        <v>584</v>
      </c>
      <c r="C9" s="1" t="s">
        <v>585</v>
      </c>
      <c r="D9" s="3">
        <v>41760</v>
      </c>
    </row>
    <row r="10" spans="1:4" x14ac:dyDescent="0.25">
      <c r="A10" s="4" t="s">
        <v>586</v>
      </c>
      <c r="B10" s="1" t="s">
        <v>587</v>
      </c>
      <c r="C10" s="1" t="s">
        <v>588</v>
      </c>
      <c r="D10" s="3">
        <v>43952</v>
      </c>
    </row>
    <row r="11" spans="1:4" x14ac:dyDescent="0.25">
      <c r="A11" s="4" t="s">
        <v>589</v>
      </c>
      <c r="B11" s="1" t="s">
        <v>590</v>
      </c>
      <c r="C11" s="1" t="s">
        <v>591</v>
      </c>
      <c r="D11" s="3">
        <v>45413</v>
      </c>
    </row>
    <row r="12" spans="1:4" x14ac:dyDescent="0.25">
      <c r="A12" s="4" t="s">
        <v>592</v>
      </c>
      <c r="B12" s="1" t="s">
        <v>593</v>
      </c>
      <c r="C12" s="1" t="s">
        <v>594</v>
      </c>
      <c r="D12" s="3">
        <v>12175</v>
      </c>
    </row>
    <row r="13" spans="1:4" x14ac:dyDescent="0.25">
      <c r="A13" s="4" t="s">
        <v>595</v>
      </c>
      <c r="B13" s="1" t="s">
        <v>596</v>
      </c>
      <c r="C13" s="1" t="s">
        <v>597</v>
      </c>
      <c r="D13" s="3">
        <v>28611</v>
      </c>
    </row>
    <row r="14" spans="1:4" x14ac:dyDescent="0.25">
      <c r="A14" s="4" t="s">
        <v>598</v>
      </c>
      <c r="B14" s="1" t="s">
        <v>599</v>
      </c>
      <c r="C14" s="1" t="s">
        <v>600</v>
      </c>
      <c r="D14" s="3">
        <v>30437</v>
      </c>
    </row>
    <row r="15" spans="1:4" x14ac:dyDescent="0.25">
      <c r="A15" s="4" t="s">
        <v>601</v>
      </c>
      <c r="B15" s="1" t="s">
        <v>602</v>
      </c>
      <c r="C15" s="1" t="s">
        <v>603</v>
      </c>
      <c r="D15" s="3">
        <v>34820</v>
      </c>
    </row>
    <row r="16" spans="1:4" x14ac:dyDescent="0.25">
      <c r="A16" s="4" t="s">
        <v>604</v>
      </c>
      <c r="B16" s="1" t="s">
        <v>605</v>
      </c>
      <c r="C16" s="1" t="s">
        <v>606</v>
      </c>
      <c r="D16" s="3">
        <v>35186</v>
      </c>
    </row>
    <row r="18" spans="2:3" x14ac:dyDescent="0.25">
      <c r="B18">
        <v>8.07</v>
      </c>
      <c r="C18">
        <v>19.28</v>
      </c>
    </row>
  </sheetData>
  <mergeCells count="3">
    <mergeCell ref="B1:B2"/>
    <mergeCell ref="C1:C2"/>
    <mergeCell ref="D1:D2"/>
  </mergeCells>
  <hyperlinks>
    <hyperlink ref="A2" r:id="rId1" display="https://www.astronomical.org/constellationsCopy/cnc.html"/>
    <hyperlink ref="D1" r:id="rId2" display="https://www.astronomical.org/constellationsCopy/cnc.html"/>
  </hyperlinks>
  <pageMargins left="0.7" right="0.7" top="0.75" bottom="0.75" header="0.3" footer="0.3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"/>
  <sheetViews>
    <sheetView workbookViewId="0">
      <selection activeCell="C3" sqref="C3:C7"/>
    </sheetView>
  </sheetViews>
  <sheetFormatPr defaultRowHeight="15" x14ac:dyDescent="0.25"/>
  <cols>
    <col min="1" max="1" width="14.42578125" customWidth="1"/>
    <col min="2" max="2" width="21" customWidth="1"/>
    <col min="3" max="3" width="17.42578125" customWidth="1"/>
    <col min="4" max="4" width="14.4257812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30" x14ac:dyDescent="0.25">
      <c r="A2" s="7" t="s">
        <v>34</v>
      </c>
      <c r="B2" s="19"/>
      <c r="C2" s="19"/>
      <c r="D2" s="21"/>
    </row>
    <row r="3" spans="1:4" x14ac:dyDescent="0.25">
      <c r="A3" s="1" t="s">
        <v>38</v>
      </c>
      <c r="B3" s="1" t="s">
        <v>39</v>
      </c>
      <c r="C3" s="1" t="s">
        <v>40</v>
      </c>
      <c r="D3" s="2" t="s">
        <v>41</v>
      </c>
    </row>
    <row r="4" spans="1:4" x14ac:dyDescent="0.25">
      <c r="A4" s="1" t="s">
        <v>42</v>
      </c>
      <c r="B4" s="1" t="s">
        <v>43</v>
      </c>
      <c r="C4" s="1" t="s">
        <v>44</v>
      </c>
      <c r="D4" s="3">
        <v>32905</v>
      </c>
    </row>
    <row r="5" spans="1:4" x14ac:dyDescent="0.25">
      <c r="A5" s="4" t="s">
        <v>45</v>
      </c>
      <c r="B5" s="1" t="s">
        <v>46</v>
      </c>
      <c r="C5" s="1" t="s">
        <v>47</v>
      </c>
      <c r="D5" s="3">
        <v>19815</v>
      </c>
    </row>
    <row r="6" spans="1:4" x14ac:dyDescent="0.25">
      <c r="A6" s="4" t="s">
        <v>48</v>
      </c>
      <c r="B6" s="1" t="s">
        <v>49</v>
      </c>
      <c r="C6" s="1" t="s">
        <v>50</v>
      </c>
      <c r="D6" s="3">
        <v>41760</v>
      </c>
    </row>
    <row r="7" spans="1:4" x14ac:dyDescent="0.25">
      <c r="A7" s="4" t="s">
        <v>51</v>
      </c>
      <c r="B7" s="1" t="s">
        <v>52</v>
      </c>
      <c r="C7" s="1" t="s">
        <v>53</v>
      </c>
      <c r="D7" s="3">
        <v>45413</v>
      </c>
    </row>
    <row r="9" spans="1:4" x14ac:dyDescent="0.25">
      <c r="B9">
        <f>AVERAGE(7,7,7,7,7)</f>
        <v>7</v>
      </c>
      <c r="C9">
        <f>AVERAGE(5,8,12,1,10)</f>
        <v>7.2</v>
      </c>
    </row>
  </sheetData>
  <mergeCells count="3">
    <mergeCell ref="B1:B2"/>
    <mergeCell ref="C1:C2"/>
    <mergeCell ref="D1:D2"/>
  </mergeCells>
  <hyperlinks>
    <hyperlink ref="A2" r:id="rId1" display="https://www.astronomical.org/constellationsCopy/cmi.html"/>
    <hyperlink ref="D1" r:id="rId2" display="https://www.astronomical.org/constellationsCopy/cmi.html"/>
  </hyperlinks>
  <pageMargins left="0.7" right="0.7" top="0.75" bottom="0.75" header="0.3" footer="0.3"/>
  <pageSetup paperSize="0" orientation="portrait" horizontalDpi="0" verticalDpi="0" copies="0"/>
  <drawing r:id="rId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9"/>
  <sheetViews>
    <sheetView topLeftCell="A2" workbookViewId="0">
      <selection activeCell="E19" sqref="E19"/>
    </sheetView>
  </sheetViews>
  <sheetFormatPr defaultRowHeight="15" x14ac:dyDescent="0.25"/>
  <cols>
    <col min="1" max="1" width="17.28515625" customWidth="1"/>
    <col min="2" max="2" width="18.28515625" customWidth="1"/>
    <col min="3" max="3" width="18.5703125" customWidth="1"/>
    <col min="4" max="4" width="12.710937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1" t="s">
        <v>607</v>
      </c>
      <c r="B3" s="1" t="s">
        <v>608</v>
      </c>
      <c r="C3" s="1" t="s">
        <v>609</v>
      </c>
      <c r="D3" s="3">
        <v>31809</v>
      </c>
    </row>
    <row r="4" spans="1:4" x14ac:dyDescent="0.25">
      <c r="A4" s="1" t="s">
        <v>610</v>
      </c>
      <c r="B4" s="1" t="s">
        <v>611</v>
      </c>
      <c r="C4" s="1" t="s">
        <v>612</v>
      </c>
      <c r="D4" s="5">
        <v>45507</v>
      </c>
    </row>
    <row r="5" spans="1:4" x14ac:dyDescent="0.25">
      <c r="A5" s="1" t="s">
        <v>613</v>
      </c>
      <c r="B5" s="1" t="s">
        <v>614</v>
      </c>
      <c r="C5" s="1" t="s">
        <v>615</v>
      </c>
      <c r="D5" s="3">
        <v>20880</v>
      </c>
    </row>
    <row r="6" spans="1:4" x14ac:dyDescent="0.25">
      <c r="A6" s="1" t="s">
        <v>616</v>
      </c>
      <c r="B6" s="1" t="s">
        <v>617</v>
      </c>
      <c r="C6" s="1" t="s">
        <v>618</v>
      </c>
      <c r="D6" s="3">
        <v>24898</v>
      </c>
    </row>
    <row r="7" spans="1:4" x14ac:dyDescent="0.25">
      <c r="A7" s="4" t="s">
        <v>619</v>
      </c>
      <c r="B7" s="1" t="s">
        <v>620</v>
      </c>
      <c r="C7" s="1" t="s">
        <v>621</v>
      </c>
      <c r="D7" s="3">
        <v>27089</v>
      </c>
    </row>
    <row r="8" spans="1:4" x14ac:dyDescent="0.25">
      <c r="A8" s="4" t="s">
        <v>622</v>
      </c>
      <c r="B8" s="1" t="s">
        <v>623</v>
      </c>
      <c r="C8" s="1" t="s">
        <v>624</v>
      </c>
      <c r="D8" s="5">
        <v>45477</v>
      </c>
    </row>
    <row r="9" spans="1:4" x14ac:dyDescent="0.25">
      <c r="A9" s="4" t="s">
        <v>625</v>
      </c>
      <c r="B9" s="1" t="s">
        <v>626</v>
      </c>
      <c r="C9" s="1" t="s">
        <v>627</v>
      </c>
      <c r="D9" s="5">
        <v>45600</v>
      </c>
    </row>
    <row r="10" spans="1:4" x14ac:dyDescent="0.25">
      <c r="A10" s="4" t="s">
        <v>628</v>
      </c>
      <c r="B10" s="1" t="s">
        <v>629</v>
      </c>
      <c r="C10" s="1" t="s">
        <v>630</v>
      </c>
      <c r="D10" s="3">
        <v>41730</v>
      </c>
    </row>
    <row r="11" spans="1:4" x14ac:dyDescent="0.25">
      <c r="A11" s="4" t="s">
        <v>631</v>
      </c>
      <c r="B11" s="1" t="s">
        <v>632</v>
      </c>
      <c r="C11" s="1" t="s">
        <v>633</v>
      </c>
      <c r="D11" s="3">
        <v>45383</v>
      </c>
    </row>
    <row r="12" spans="1:4" x14ac:dyDescent="0.25">
      <c r="A12" s="4" t="s">
        <v>634</v>
      </c>
      <c r="B12" s="1" t="s">
        <v>635</v>
      </c>
      <c r="C12" s="1" t="s">
        <v>636</v>
      </c>
      <c r="D12" s="3">
        <v>46844</v>
      </c>
    </row>
    <row r="13" spans="1:4" x14ac:dyDescent="0.25">
      <c r="A13" s="4" t="s">
        <v>637</v>
      </c>
      <c r="B13" s="1" t="s">
        <v>638</v>
      </c>
      <c r="C13" s="1" t="s">
        <v>639</v>
      </c>
      <c r="D13" s="3">
        <v>18354</v>
      </c>
    </row>
    <row r="14" spans="1:4" x14ac:dyDescent="0.25">
      <c r="A14" s="4" t="s">
        <v>640</v>
      </c>
      <c r="B14" s="1" t="s">
        <v>641</v>
      </c>
      <c r="C14" s="1" t="s">
        <v>642</v>
      </c>
      <c r="D14" s="5">
        <v>45509</v>
      </c>
    </row>
    <row r="15" spans="1:4" x14ac:dyDescent="0.25">
      <c r="A15" s="4" t="s">
        <v>643</v>
      </c>
      <c r="B15" s="1" t="s">
        <v>644</v>
      </c>
      <c r="C15" s="1" t="s">
        <v>645</v>
      </c>
      <c r="D15" s="3">
        <v>42491</v>
      </c>
    </row>
    <row r="16" spans="1:4" x14ac:dyDescent="0.25">
      <c r="A16" s="4" t="s">
        <v>646</v>
      </c>
      <c r="B16" s="1" t="s">
        <v>647</v>
      </c>
      <c r="C16" s="1" t="s">
        <v>648</v>
      </c>
      <c r="D16" s="3">
        <v>20941</v>
      </c>
    </row>
    <row r="17" spans="1:4" x14ac:dyDescent="0.25">
      <c r="A17" s="4" t="s">
        <v>649</v>
      </c>
      <c r="B17" s="1" t="s">
        <v>650</v>
      </c>
      <c r="C17" s="1" t="s">
        <v>651</v>
      </c>
      <c r="D17" s="3">
        <v>31898</v>
      </c>
    </row>
    <row r="19" spans="1:4" x14ac:dyDescent="0.25">
      <c r="B19">
        <v>20.53</v>
      </c>
      <c r="C19">
        <v>-17.600000000000001</v>
      </c>
    </row>
  </sheetData>
  <mergeCells count="3">
    <mergeCell ref="B1:B2"/>
    <mergeCell ref="C1:C2"/>
    <mergeCell ref="D1:D2"/>
  </mergeCells>
  <hyperlinks>
    <hyperlink ref="A2" r:id="rId1" display="https://www.astronomical.org/constellationsCopy/cap.html"/>
    <hyperlink ref="D1" r:id="rId2" display="https://www.astronomical.org/constellationsCopy/cap.html"/>
  </hyperlinks>
  <pageMargins left="0.7" right="0.7" top="0.75" bottom="0.75" header="0.3" footer="0.3"/>
  <pageSetup paperSize="9" orientation="portrait" r:id="rId3"/>
  <drawing r:id="rId4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6"/>
  <sheetViews>
    <sheetView topLeftCell="A2" workbookViewId="0">
      <selection activeCell="C8" sqref="C8"/>
    </sheetView>
  </sheetViews>
  <sheetFormatPr defaultRowHeight="15" x14ac:dyDescent="0.25"/>
  <cols>
    <col min="1" max="1" width="14.5703125" customWidth="1"/>
    <col min="2" max="2" width="15.42578125" customWidth="1"/>
    <col min="3" max="3" width="18.7109375" customWidth="1"/>
    <col min="4" max="4" width="11.2851562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1" t="s">
        <v>652</v>
      </c>
      <c r="B3" s="1" t="s">
        <v>653</v>
      </c>
      <c r="C3" s="1" t="s">
        <v>654</v>
      </c>
      <c r="D3" s="3">
        <v>41640</v>
      </c>
    </row>
    <row r="4" spans="1:4" x14ac:dyDescent="0.25">
      <c r="A4" s="1" t="s">
        <v>655</v>
      </c>
      <c r="B4" s="1" t="s">
        <v>656</v>
      </c>
      <c r="C4" s="1" t="s">
        <v>657</v>
      </c>
      <c r="D4" s="3">
        <v>33970</v>
      </c>
    </row>
    <row r="5" spans="1:4" x14ac:dyDescent="0.25">
      <c r="A5" s="1" t="s">
        <v>658</v>
      </c>
      <c r="B5" s="1" t="s">
        <v>659</v>
      </c>
      <c r="C5" s="1" t="s">
        <v>660</v>
      </c>
      <c r="D5" s="3">
        <v>34700</v>
      </c>
    </row>
    <row r="6" spans="1:4" x14ac:dyDescent="0.25">
      <c r="A6" s="4" t="s">
        <v>661</v>
      </c>
      <c r="B6" s="1" t="s">
        <v>662</v>
      </c>
      <c r="C6" s="1" t="s">
        <v>663</v>
      </c>
      <c r="D6" s="3">
        <v>32174</v>
      </c>
    </row>
    <row r="7" spans="1:4" x14ac:dyDescent="0.25">
      <c r="A7" s="1" t="s">
        <v>664</v>
      </c>
      <c r="B7" s="1" t="s">
        <v>665</v>
      </c>
      <c r="C7" s="1" t="s">
        <v>666</v>
      </c>
      <c r="D7" s="3">
        <v>35827</v>
      </c>
    </row>
    <row r="8" spans="1:4" x14ac:dyDescent="0.25">
      <c r="A8" s="4" t="s">
        <v>667</v>
      </c>
      <c r="B8" s="1" t="s">
        <v>668</v>
      </c>
      <c r="C8" s="1" t="s">
        <v>669</v>
      </c>
      <c r="D8" s="3">
        <v>13210</v>
      </c>
    </row>
    <row r="9" spans="1:4" x14ac:dyDescent="0.25">
      <c r="A9" s="1" t="s">
        <v>670</v>
      </c>
      <c r="B9" s="1" t="s">
        <v>671</v>
      </c>
      <c r="C9" s="1" t="s">
        <v>672</v>
      </c>
      <c r="D9" s="3">
        <v>19419</v>
      </c>
    </row>
    <row r="10" spans="1:4" x14ac:dyDescent="0.25">
      <c r="A10" s="4" t="s">
        <v>673</v>
      </c>
      <c r="B10" s="1" t="s">
        <v>674</v>
      </c>
      <c r="C10" s="1" t="s">
        <v>675</v>
      </c>
      <c r="D10" s="3">
        <v>20880</v>
      </c>
    </row>
    <row r="11" spans="1:4" x14ac:dyDescent="0.25">
      <c r="A11" s="4" t="s">
        <v>676</v>
      </c>
      <c r="B11" s="1" t="s">
        <v>677</v>
      </c>
      <c r="C11" s="1" t="s">
        <v>678</v>
      </c>
      <c r="D11" s="3">
        <v>21245</v>
      </c>
    </row>
    <row r="12" spans="1:4" x14ac:dyDescent="0.25">
      <c r="A12" s="4" t="s">
        <v>679</v>
      </c>
      <c r="B12" s="1" t="s">
        <v>680</v>
      </c>
      <c r="C12" s="1" t="s">
        <v>681</v>
      </c>
      <c r="D12" s="3">
        <v>21976</v>
      </c>
    </row>
    <row r="13" spans="1:4" x14ac:dyDescent="0.25">
      <c r="A13" s="4" t="s">
        <v>682</v>
      </c>
      <c r="B13" s="1" t="s">
        <v>683</v>
      </c>
      <c r="C13" s="1" t="s">
        <v>684</v>
      </c>
      <c r="D13" s="3">
        <v>28915</v>
      </c>
    </row>
    <row r="14" spans="1:4" x14ac:dyDescent="0.25">
      <c r="A14" s="4" t="s">
        <v>685</v>
      </c>
      <c r="B14" s="1" t="s">
        <v>686</v>
      </c>
      <c r="C14" s="1" t="s">
        <v>687</v>
      </c>
      <c r="D14" s="3">
        <v>28915</v>
      </c>
    </row>
    <row r="15" spans="1:4" x14ac:dyDescent="0.25">
      <c r="A15" s="4" t="s">
        <v>688</v>
      </c>
      <c r="B15" s="1" t="s">
        <v>689</v>
      </c>
      <c r="C15" s="1" t="s">
        <v>690</v>
      </c>
      <c r="D15" s="5">
        <v>45447</v>
      </c>
    </row>
    <row r="16" spans="1:4" x14ac:dyDescent="0.25">
      <c r="A16" s="4" t="s">
        <v>691</v>
      </c>
      <c r="B16" s="1" t="s">
        <v>692</v>
      </c>
      <c r="C16" s="1" t="s">
        <v>693</v>
      </c>
      <c r="D16" s="3">
        <v>42095</v>
      </c>
    </row>
    <row r="17" spans="1:4" x14ac:dyDescent="0.25">
      <c r="A17" s="4" t="s">
        <v>694</v>
      </c>
      <c r="B17" s="1" t="s">
        <v>695</v>
      </c>
      <c r="C17" s="1" t="s">
        <v>696</v>
      </c>
      <c r="D17" s="3">
        <v>42461</v>
      </c>
    </row>
    <row r="18" spans="1:4" x14ac:dyDescent="0.25">
      <c r="A18" s="4" t="s">
        <v>697</v>
      </c>
      <c r="B18" s="1" t="s">
        <v>698</v>
      </c>
      <c r="C18" s="1" t="s">
        <v>699</v>
      </c>
      <c r="D18" s="3">
        <v>43191</v>
      </c>
    </row>
    <row r="19" spans="1:4" x14ac:dyDescent="0.25">
      <c r="A19" s="4" t="s">
        <v>700</v>
      </c>
      <c r="B19" s="1" t="s">
        <v>701</v>
      </c>
      <c r="C19" s="1" t="s">
        <v>702</v>
      </c>
      <c r="D19" s="3">
        <v>32234</v>
      </c>
    </row>
    <row r="20" spans="1:4" x14ac:dyDescent="0.25">
      <c r="A20" s="4" t="s">
        <v>703</v>
      </c>
      <c r="B20" s="1" t="s">
        <v>704</v>
      </c>
      <c r="C20" s="1" t="s">
        <v>705</v>
      </c>
      <c r="D20" s="3">
        <v>34425</v>
      </c>
    </row>
    <row r="21" spans="1:4" x14ac:dyDescent="0.25">
      <c r="A21" s="4" t="s">
        <v>706</v>
      </c>
      <c r="B21" s="1" t="s">
        <v>707</v>
      </c>
      <c r="C21" s="1" t="s">
        <v>708</v>
      </c>
      <c r="D21" s="3">
        <v>35521</v>
      </c>
    </row>
    <row r="22" spans="1:4" x14ac:dyDescent="0.25">
      <c r="A22" s="1" t="s">
        <v>709</v>
      </c>
      <c r="B22" s="1" t="s">
        <v>710</v>
      </c>
      <c r="C22" s="1" t="s">
        <v>711</v>
      </c>
      <c r="D22" s="2" t="s">
        <v>712</v>
      </c>
    </row>
    <row r="23" spans="1:4" x14ac:dyDescent="0.25">
      <c r="A23" s="4" t="s">
        <v>713</v>
      </c>
      <c r="B23" s="1" t="s">
        <v>714</v>
      </c>
      <c r="C23" s="1" t="s">
        <v>715</v>
      </c>
      <c r="D23" s="3">
        <v>41760</v>
      </c>
    </row>
    <row r="24" spans="1:4" x14ac:dyDescent="0.25">
      <c r="A24" s="4" t="s">
        <v>716</v>
      </c>
      <c r="B24" s="1" t="s">
        <v>717</v>
      </c>
      <c r="C24" s="1" t="s">
        <v>718</v>
      </c>
      <c r="D24" s="3">
        <v>43221</v>
      </c>
    </row>
    <row r="26" spans="1:4" x14ac:dyDescent="0.25">
      <c r="B26">
        <v>6.72</v>
      </c>
      <c r="C26">
        <v>23.59</v>
      </c>
    </row>
  </sheetData>
  <mergeCells count="3">
    <mergeCell ref="B1:B2"/>
    <mergeCell ref="C1:C2"/>
    <mergeCell ref="D1:D2"/>
  </mergeCells>
  <hyperlinks>
    <hyperlink ref="A2" r:id="rId1" display="https://www.astronomical.org/constellationsCopy/gem.html"/>
    <hyperlink ref="D1" r:id="rId2" display="https://www.astronomical.org/constellationsCopy/gem.html"/>
  </hyperlinks>
  <pageMargins left="0.7" right="0.7" top="0.75" bottom="0.75" header="0.3" footer="0.3"/>
  <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2"/>
  <sheetViews>
    <sheetView workbookViewId="0">
      <selection activeCell="C23" sqref="C23"/>
    </sheetView>
  </sheetViews>
  <sheetFormatPr defaultRowHeight="15" x14ac:dyDescent="0.25"/>
  <cols>
    <col min="1" max="1" width="14.85546875" customWidth="1"/>
    <col min="2" max="2" width="16.85546875" customWidth="1"/>
    <col min="3" max="3" width="16.7109375" customWidth="1"/>
    <col min="4" max="4" width="11.7109375" customWidth="1"/>
  </cols>
  <sheetData>
    <row r="1" spans="1:4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x14ac:dyDescent="0.25">
      <c r="A3" s="8" t="s">
        <v>719</v>
      </c>
      <c r="B3" s="8" t="s">
        <v>720</v>
      </c>
      <c r="C3" s="8" t="s">
        <v>721</v>
      </c>
      <c r="D3" s="9">
        <v>12785</v>
      </c>
    </row>
    <row r="4" spans="1:4" ht="30" x14ac:dyDescent="0.25">
      <c r="A4" s="8" t="s">
        <v>722</v>
      </c>
      <c r="B4" s="8" t="s">
        <v>723</v>
      </c>
      <c r="C4" s="8" t="s">
        <v>724</v>
      </c>
      <c r="D4" s="9">
        <v>41671</v>
      </c>
    </row>
    <row r="5" spans="1:4" ht="30" x14ac:dyDescent="0.25">
      <c r="A5" s="8" t="s">
        <v>725</v>
      </c>
      <c r="B5" s="8" t="s">
        <v>726</v>
      </c>
      <c r="C5" s="8" t="s">
        <v>727</v>
      </c>
      <c r="D5" s="9">
        <v>20486</v>
      </c>
    </row>
    <row r="6" spans="1:4" ht="30" x14ac:dyDescent="0.25">
      <c r="A6" s="13" t="s">
        <v>728</v>
      </c>
      <c r="B6" s="8" t="s">
        <v>729</v>
      </c>
      <c r="C6" s="8" t="s">
        <v>730</v>
      </c>
      <c r="D6" s="9">
        <v>35827</v>
      </c>
    </row>
    <row r="7" spans="1:4" ht="30" x14ac:dyDescent="0.25">
      <c r="A7" s="8" t="s">
        <v>731</v>
      </c>
      <c r="B7" s="8" t="s">
        <v>732</v>
      </c>
      <c r="C7" s="8" t="s">
        <v>733</v>
      </c>
      <c r="D7" s="9">
        <v>12479</v>
      </c>
    </row>
    <row r="8" spans="1:4" x14ac:dyDescent="0.25">
      <c r="A8" s="8" t="s">
        <v>734</v>
      </c>
      <c r="B8" s="8" t="s">
        <v>735</v>
      </c>
      <c r="C8" s="8" t="s">
        <v>736</v>
      </c>
      <c r="D8" s="9">
        <v>16132</v>
      </c>
    </row>
    <row r="9" spans="1:4" x14ac:dyDescent="0.25">
      <c r="A9" s="13" t="s">
        <v>737</v>
      </c>
      <c r="B9" s="8" t="s">
        <v>738</v>
      </c>
      <c r="C9" s="8" t="s">
        <v>739</v>
      </c>
      <c r="D9" s="9">
        <v>19054</v>
      </c>
    </row>
    <row r="10" spans="1:4" ht="30" x14ac:dyDescent="0.25">
      <c r="A10" s="13" t="s">
        <v>740</v>
      </c>
      <c r="B10" s="8" t="s">
        <v>741</v>
      </c>
      <c r="C10" s="8" t="s">
        <v>742</v>
      </c>
      <c r="D10" s="9">
        <v>19054</v>
      </c>
    </row>
    <row r="11" spans="1:4" x14ac:dyDescent="0.25">
      <c r="A11" s="13" t="s">
        <v>743</v>
      </c>
      <c r="B11" s="8" t="s">
        <v>744</v>
      </c>
      <c r="C11" s="8" t="s">
        <v>745</v>
      </c>
      <c r="D11" s="9">
        <v>31107</v>
      </c>
    </row>
    <row r="12" spans="1:4" x14ac:dyDescent="0.25">
      <c r="A12" s="8" t="s">
        <v>746</v>
      </c>
      <c r="B12" s="8" t="s">
        <v>747</v>
      </c>
      <c r="C12" s="8" t="s">
        <v>748</v>
      </c>
      <c r="D12" s="9">
        <v>32203</v>
      </c>
    </row>
    <row r="13" spans="1:4" x14ac:dyDescent="0.25">
      <c r="A13" s="13" t="s">
        <v>749</v>
      </c>
      <c r="B13" s="8" t="s">
        <v>750</v>
      </c>
      <c r="C13" s="8" t="s">
        <v>751</v>
      </c>
      <c r="D13" s="10">
        <v>45416</v>
      </c>
    </row>
    <row r="14" spans="1:4" x14ac:dyDescent="0.25">
      <c r="A14" s="13" t="s">
        <v>752</v>
      </c>
      <c r="B14" s="8" t="s">
        <v>753</v>
      </c>
      <c r="C14" s="8" t="s">
        <v>754</v>
      </c>
      <c r="D14" s="9">
        <v>11049</v>
      </c>
    </row>
    <row r="15" spans="1:4" ht="30" x14ac:dyDescent="0.25">
      <c r="A15" s="13" t="s">
        <v>755</v>
      </c>
      <c r="B15" s="8" t="s">
        <v>756</v>
      </c>
      <c r="C15" s="8" t="s">
        <v>757</v>
      </c>
      <c r="D15" s="9">
        <v>16893</v>
      </c>
    </row>
    <row r="16" spans="1:4" x14ac:dyDescent="0.25">
      <c r="A16" s="13" t="s">
        <v>758</v>
      </c>
      <c r="B16" s="8" t="s">
        <v>759</v>
      </c>
      <c r="C16" s="8" t="s">
        <v>760</v>
      </c>
      <c r="D16" s="9">
        <v>17258</v>
      </c>
    </row>
    <row r="17" spans="1:5" x14ac:dyDescent="0.25">
      <c r="A17" s="13" t="s">
        <v>761</v>
      </c>
      <c r="B17" s="8" t="s">
        <v>762</v>
      </c>
      <c r="C17" s="8" t="s">
        <v>763</v>
      </c>
      <c r="D17" s="9">
        <v>19450</v>
      </c>
    </row>
    <row r="18" spans="1:5" x14ac:dyDescent="0.25">
      <c r="A18" s="13" t="s">
        <v>764</v>
      </c>
      <c r="B18" s="8" t="s">
        <v>765</v>
      </c>
      <c r="C18" s="8" t="s">
        <v>766</v>
      </c>
      <c r="D18" s="9">
        <v>23102</v>
      </c>
    </row>
    <row r="19" spans="1:5" x14ac:dyDescent="0.25">
      <c r="A19" s="13" t="s">
        <v>767</v>
      </c>
      <c r="B19" s="8" t="s">
        <v>768</v>
      </c>
      <c r="C19" s="8" t="s">
        <v>769</v>
      </c>
      <c r="D19" s="9">
        <v>25659</v>
      </c>
    </row>
    <row r="20" spans="1:5" x14ac:dyDescent="0.25">
      <c r="A20" s="13" t="s">
        <v>770</v>
      </c>
      <c r="B20" s="8" t="s">
        <v>771</v>
      </c>
      <c r="C20" s="8" t="s">
        <v>772</v>
      </c>
      <c r="D20" s="9">
        <v>30773</v>
      </c>
    </row>
    <row r="21" spans="1:5" x14ac:dyDescent="0.25">
      <c r="A21" s="13" t="s">
        <v>773</v>
      </c>
      <c r="B21" s="8" t="s">
        <v>774</v>
      </c>
      <c r="C21" s="8" t="s">
        <v>775</v>
      </c>
      <c r="D21" s="9">
        <v>34790</v>
      </c>
    </row>
    <row r="22" spans="1:5" ht="30" x14ac:dyDescent="0.25">
      <c r="A22" s="13" t="s">
        <v>776</v>
      </c>
      <c r="B22" s="8" t="s">
        <v>777</v>
      </c>
      <c r="C22" s="8" t="s">
        <v>778</v>
      </c>
      <c r="D22" s="9">
        <v>35521</v>
      </c>
    </row>
    <row r="23" spans="1:5" ht="30" x14ac:dyDescent="0.25">
      <c r="A23" s="13" t="s">
        <v>779</v>
      </c>
      <c r="B23" s="8" t="s">
        <v>780</v>
      </c>
      <c r="C23" s="8" t="s">
        <v>781</v>
      </c>
      <c r="D23" s="9">
        <v>12540</v>
      </c>
    </row>
    <row r="24" spans="1:5" x14ac:dyDescent="0.25">
      <c r="A24" s="13" t="s">
        <v>782</v>
      </c>
      <c r="B24" s="8" t="s">
        <v>783</v>
      </c>
      <c r="C24" s="8" t="s">
        <v>784</v>
      </c>
      <c r="D24" s="9">
        <v>12905</v>
      </c>
    </row>
    <row r="25" spans="1:5" x14ac:dyDescent="0.25">
      <c r="A25" s="13" t="s">
        <v>785</v>
      </c>
      <c r="B25" s="8" t="s">
        <v>786</v>
      </c>
      <c r="C25" s="8" t="s">
        <v>787</v>
      </c>
      <c r="D25" s="9">
        <v>16923</v>
      </c>
    </row>
    <row r="26" spans="1:5" ht="30" x14ac:dyDescent="0.25">
      <c r="A26" s="13" t="s">
        <v>788</v>
      </c>
      <c r="B26" s="8" t="s">
        <v>789</v>
      </c>
      <c r="C26" s="8" t="s">
        <v>790</v>
      </c>
      <c r="D26" s="9">
        <v>18019</v>
      </c>
    </row>
    <row r="27" spans="1:5" x14ac:dyDescent="0.25">
      <c r="A27" s="13" t="s">
        <v>791</v>
      </c>
      <c r="B27" s="8" t="s">
        <v>792</v>
      </c>
      <c r="C27" s="8" t="s">
        <v>793</v>
      </c>
      <c r="D27" s="9">
        <v>19115</v>
      </c>
    </row>
    <row r="28" spans="1:5" ht="30" x14ac:dyDescent="0.25">
      <c r="A28" s="13" t="s">
        <v>794</v>
      </c>
      <c r="B28" s="8" t="s">
        <v>795</v>
      </c>
      <c r="C28" s="8" t="s">
        <v>796</v>
      </c>
      <c r="D28" s="9">
        <v>19480</v>
      </c>
    </row>
    <row r="29" spans="1:5" ht="30" x14ac:dyDescent="0.25">
      <c r="A29" s="13" t="s">
        <v>797</v>
      </c>
      <c r="B29" s="8" t="s">
        <v>798</v>
      </c>
      <c r="C29" s="8" t="s">
        <v>799</v>
      </c>
      <c r="D29" s="9">
        <v>23498</v>
      </c>
    </row>
    <row r="30" spans="1:5" x14ac:dyDescent="0.25">
      <c r="A30" s="13" t="s">
        <v>800</v>
      </c>
      <c r="B30" s="8" t="s">
        <v>801</v>
      </c>
      <c r="C30" s="8" t="s">
        <v>802</v>
      </c>
      <c r="D30" s="9">
        <v>18415</v>
      </c>
    </row>
    <row r="31" spans="1:5" x14ac:dyDescent="0.25">
      <c r="A31" s="24"/>
      <c r="B31" s="24"/>
      <c r="C31" s="24"/>
      <c r="D31" s="24"/>
      <c r="E31" s="14"/>
    </row>
    <row r="32" spans="1:5" x14ac:dyDescent="0.25">
      <c r="B32">
        <v>10.210000000000001</v>
      </c>
      <c r="C32">
        <v>12.5</v>
      </c>
    </row>
  </sheetData>
  <mergeCells count="4">
    <mergeCell ref="B1:B2"/>
    <mergeCell ref="C1:C2"/>
    <mergeCell ref="D1:D2"/>
    <mergeCell ref="A31:D31"/>
  </mergeCells>
  <hyperlinks>
    <hyperlink ref="A2" r:id="rId1" display="https://www.astronomical.org/constellationsCopy/leo.html"/>
    <hyperlink ref="D1" r:id="rId2" display="https://www.astronomical.org/constellationsCopy/leo.html"/>
  </hyperlinks>
  <pageMargins left="0.7" right="0.7" top="0.75" bottom="0.75" header="0.3" footer="0.3"/>
  <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"/>
  <sheetViews>
    <sheetView workbookViewId="0">
      <selection activeCell="C13" sqref="C13"/>
    </sheetView>
  </sheetViews>
  <sheetFormatPr defaultRowHeight="15" x14ac:dyDescent="0.25"/>
  <cols>
    <col min="1" max="1" width="19.28515625" customWidth="1"/>
    <col min="2" max="2" width="17.140625" customWidth="1"/>
    <col min="3" max="3" width="18.140625" customWidth="1"/>
    <col min="4" max="4" width="12.7109375" customWidth="1"/>
  </cols>
  <sheetData>
    <row r="1" spans="1:5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8" t="s">
        <v>803</v>
      </c>
      <c r="B3" s="8" t="s">
        <v>804</v>
      </c>
      <c r="C3" s="8" t="s">
        <v>805</v>
      </c>
      <c r="D3" s="9">
        <v>22313</v>
      </c>
    </row>
    <row r="4" spans="1:5" x14ac:dyDescent="0.25">
      <c r="A4" s="8" t="s">
        <v>806</v>
      </c>
      <c r="B4" s="8" t="s">
        <v>807</v>
      </c>
      <c r="C4" s="8" t="s">
        <v>808</v>
      </c>
      <c r="D4" s="9">
        <v>27426</v>
      </c>
    </row>
    <row r="5" spans="1:5" x14ac:dyDescent="0.25">
      <c r="A5" s="13" t="s">
        <v>809</v>
      </c>
      <c r="B5" s="8" t="s">
        <v>810</v>
      </c>
      <c r="C5" s="8" t="s">
        <v>811</v>
      </c>
      <c r="D5" s="9">
        <v>47178</v>
      </c>
    </row>
    <row r="6" spans="1:5" x14ac:dyDescent="0.25">
      <c r="A6" s="13" t="s">
        <v>812</v>
      </c>
      <c r="B6" s="8" t="s">
        <v>813</v>
      </c>
      <c r="C6" s="8" t="s">
        <v>814</v>
      </c>
      <c r="D6" s="9">
        <v>21245</v>
      </c>
    </row>
    <row r="7" spans="1:5" x14ac:dyDescent="0.25">
      <c r="A7" s="13" t="s">
        <v>815</v>
      </c>
      <c r="B7" s="8" t="s">
        <v>816</v>
      </c>
      <c r="C7" s="8" t="s">
        <v>817</v>
      </c>
      <c r="D7" s="9">
        <v>33298</v>
      </c>
    </row>
    <row r="8" spans="1:5" x14ac:dyDescent="0.25">
      <c r="A8" s="13" t="s">
        <v>818</v>
      </c>
      <c r="B8" s="8" t="s">
        <v>819</v>
      </c>
      <c r="C8" s="8" t="s">
        <v>820</v>
      </c>
      <c r="D8" s="9">
        <v>19815</v>
      </c>
    </row>
    <row r="9" spans="1:5" x14ac:dyDescent="0.25">
      <c r="A9" s="24"/>
      <c r="B9" s="24"/>
      <c r="C9" s="24"/>
      <c r="D9" s="24"/>
      <c r="E9" s="14"/>
    </row>
    <row r="10" spans="1:5" x14ac:dyDescent="0.25">
      <c r="B10">
        <v>14.83</v>
      </c>
      <c r="C10">
        <v>-18.5</v>
      </c>
    </row>
  </sheetData>
  <mergeCells count="4">
    <mergeCell ref="B1:B2"/>
    <mergeCell ref="C1:C2"/>
    <mergeCell ref="D1:D2"/>
    <mergeCell ref="A9:D9"/>
  </mergeCells>
  <hyperlinks>
    <hyperlink ref="A2" r:id="rId1" display="https://www.astronomical.org/constellationsCopy/lib.html"/>
    <hyperlink ref="D1" r:id="rId2" display="https://www.astronomical.org/constellationsCopy/lib.html"/>
  </hyperlinks>
  <pageMargins left="0.7" right="0.7" top="0.75" bottom="0.75" header="0.3" footer="0.3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4"/>
  <sheetViews>
    <sheetView topLeftCell="A7" workbookViewId="0">
      <selection activeCell="C29" sqref="C29"/>
    </sheetView>
  </sheetViews>
  <sheetFormatPr defaultRowHeight="15" x14ac:dyDescent="0.25"/>
  <cols>
    <col min="1" max="1" width="14.28515625" customWidth="1"/>
    <col min="2" max="2" width="16.5703125" customWidth="1"/>
    <col min="3" max="3" width="18.140625" customWidth="1"/>
    <col min="4" max="4" width="13.710937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x14ac:dyDescent="0.25">
      <c r="A3" s="13" t="s">
        <v>821</v>
      </c>
      <c r="B3" s="8" t="s">
        <v>822</v>
      </c>
      <c r="C3" s="8" t="s">
        <v>823</v>
      </c>
      <c r="D3" s="9">
        <v>22706</v>
      </c>
    </row>
    <row r="4" spans="1:4" x14ac:dyDescent="0.25">
      <c r="A4" s="13" t="s">
        <v>824</v>
      </c>
      <c r="B4" s="8" t="s">
        <v>825</v>
      </c>
      <c r="C4" s="8" t="s">
        <v>826</v>
      </c>
      <c r="D4" s="9">
        <v>25263</v>
      </c>
    </row>
    <row r="5" spans="1:4" x14ac:dyDescent="0.25">
      <c r="A5" s="13" t="s">
        <v>827</v>
      </c>
      <c r="B5" s="8" t="s">
        <v>828</v>
      </c>
      <c r="C5" s="8" t="s">
        <v>829</v>
      </c>
      <c r="D5" s="10">
        <v>45295</v>
      </c>
    </row>
    <row r="6" spans="1:4" x14ac:dyDescent="0.25">
      <c r="A6" s="13" t="s">
        <v>830</v>
      </c>
      <c r="B6" s="8" t="s">
        <v>831</v>
      </c>
      <c r="C6" s="8" t="s">
        <v>832</v>
      </c>
      <c r="D6" s="9">
        <v>41365</v>
      </c>
    </row>
    <row r="7" spans="1:4" x14ac:dyDescent="0.25">
      <c r="A7" s="13" t="s">
        <v>833</v>
      </c>
      <c r="B7" s="8" t="s">
        <v>834</v>
      </c>
      <c r="C7" s="8" t="s">
        <v>835</v>
      </c>
      <c r="D7" s="9">
        <v>46113</v>
      </c>
    </row>
    <row r="8" spans="1:4" x14ac:dyDescent="0.25">
      <c r="A8" s="13" t="s">
        <v>836</v>
      </c>
      <c r="B8" s="8" t="s">
        <v>837</v>
      </c>
      <c r="C8" s="8" t="s">
        <v>838</v>
      </c>
      <c r="D8" s="9">
        <v>46844</v>
      </c>
    </row>
    <row r="9" spans="1:4" x14ac:dyDescent="0.25">
      <c r="A9" s="13" t="s">
        <v>839</v>
      </c>
      <c r="B9" s="8" t="s">
        <v>840</v>
      </c>
      <c r="C9" s="8" t="s">
        <v>841</v>
      </c>
      <c r="D9" s="9">
        <v>46844</v>
      </c>
    </row>
    <row r="10" spans="1:4" x14ac:dyDescent="0.25">
      <c r="A10" s="13" t="s">
        <v>842</v>
      </c>
      <c r="B10" s="8" t="s">
        <v>843</v>
      </c>
      <c r="C10" s="8" t="s">
        <v>844</v>
      </c>
      <c r="D10" s="9">
        <v>15067</v>
      </c>
    </row>
    <row r="11" spans="1:4" x14ac:dyDescent="0.25">
      <c r="A11" s="13" t="s">
        <v>845</v>
      </c>
      <c r="B11" s="8" t="s">
        <v>846</v>
      </c>
      <c r="C11" s="8" t="s">
        <v>847</v>
      </c>
      <c r="D11" s="9">
        <v>15797</v>
      </c>
    </row>
    <row r="12" spans="1:4" x14ac:dyDescent="0.25">
      <c r="A12" s="13" t="s">
        <v>848</v>
      </c>
      <c r="B12" s="8" t="s">
        <v>849</v>
      </c>
      <c r="C12" s="8" t="s">
        <v>850</v>
      </c>
      <c r="D12" s="9">
        <v>16163</v>
      </c>
    </row>
    <row r="13" spans="1:4" x14ac:dyDescent="0.25">
      <c r="A13" s="13" t="s">
        <v>851</v>
      </c>
      <c r="B13" s="8" t="s">
        <v>852</v>
      </c>
      <c r="C13" s="8" t="s">
        <v>853</v>
      </c>
      <c r="D13" s="9">
        <v>18354</v>
      </c>
    </row>
    <row r="14" spans="1:4" x14ac:dyDescent="0.25">
      <c r="A14" s="13" t="s">
        <v>854</v>
      </c>
      <c r="B14" s="8" t="s">
        <v>855</v>
      </c>
      <c r="C14" s="8" t="s">
        <v>856</v>
      </c>
      <c r="D14" s="9">
        <v>18719</v>
      </c>
    </row>
    <row r="15" spans="1:4" x14ac:dyDescent="0.25">
      <c r="A15" s="13" t="s">
        <v>857</v>
      </c>
      <c r="B15" s="8" t="s">
        <v>858</v>
      </c>
      <c r="C15" s="8" t="s">
        <v>859</v>
      </c>
      <c r="D15" s="9">
        <v>19450</v>
      </c>
    </row>
    <row r="16" spans="1:4" x14ac:dyDescent="0.25">
      <c r="A16" s="13" t="s">
        <v>860</v>
      </c>
      <c r="B16" s="8" t="s">
        <v>861</v>
      </c>
      <c r="C16" s="8" t="s">
        <v>862</v>
      </c>
      <c r="D16" s="9">
        <v>22372</v>
      </c>
    </row>
    <row r="17" spans="1:4" x14ac:dyDescent="0.25">
      <c r="A17" s="13" t="s">
        <v>863</v>
      </c>
      <c r="B17" s="8" t="s">
        <v>864</v>
      </c>
      <c r="C17" s="8" t="s">
        <v>865</v>
      </c>
      <c r="D17" s="9">
        <v>22737</v>
      </c>
    </row>
    <row r="18" spans="1:4" x14ac:dyDescent="0.25">
      <c r="A18" s="13" t="s">
        <v>866</v>
      </c>
      <c r="B18" s="8" t="s">
        <v>867</v>
      </c>
      <c r="C18" s="8" t="s">
        <v>868</v>
      </c>
      <c r="D18" s="9">
        <v>24198</v>
      </c>
    </row>
    <row r="19" spans="1:4" x14ac:dyDescent="0.25">
      <c r="A19" s="13" t="s">
        <v>869</v>
      </c>
      <c r="B19" s="8" t="s">
        <v>870</v>
      </c>
      <c r="C19" s="8" t="s">
        <v>871</v>
      </c>
      <c r="D19" s="9">
        <v>27851</v>
      </c>
    </row>
    <row r="20" spans="1:4" x14ac:dyDescent="0.25">
      <c r="A20" s="13" t="s">
        <v>872</v>
      </c>
      <c r="B20" s="8" t="s">
        <v>873</v>
      </c>
      <c r="C20" s="8" t="s">
        <v>874</v>
      </c>
      <c r="D20" s="9">
        <v>31503</v>
      </c>
    </row>
    <row r="21" spans="1:4" x14ac:dyDescent="0.25">
      <c r="A21" s="13" t="s">
        <v>875</v>
      </c>
      <c r="B21" s="8" t="s">
        <v>876</v>
      </c>
      <c r="C21" s="8" t="s">
        <v>877</v>
      </c>
      <c r="D21" s="9">
        <v>34425</v>
      </c>
    </row>
    <row r="22" spans="1:4" x14ac:dyDescent="0.25">
      <c r="A22" s="13" t="s">
        <v>878</v>
      </c>
      <c r="B22" s="8" t="s">
        <v>879</v>
      </c>
      <c r="C22" s="8" t="s">
        <v>880</v>
      </c>
      <c r="D22" s="10">
        <v>45478</v>
      </c>
    </row>
    <row r="23" spans="1:4" x14ac:dyDescent="0.25">
      <c r="A23" s="13" t="s">
        <v>881</v>
      </c>
      <c r="B23" s="8" t="s">
        <v>882</v>
      </c>
      <c r="C23" s="8" t="s">
        <v>883</v>
      </c>
      <c r="D23" s="9">
        <v>42491</v>
      </c>
    </row>
    <row r="24" spans="1:4" x14ac:dyDescent="0.25">
      <c r="A24" s="13" t="s">
        <v>884</v>
      </c>
      <c r="B24" s="8" t="s">
        <v>885</v>
      </c>
      <c r="C24" s="8" t="s">
        <v>886</v>
      </c>
      <c r="D24" s="9">
        <v>45413</v>
      </c>
    </row>
    <row r="25" spans="1:4" x14ac:dyDescent="0.25">
      <c r="A25" s="13" t="s">
        <v>887</v>
      </c>
      <c r="B25" s="8" t="s">
        <v>888</v>
      </c>
      <c r="C25" s="8" t="s">
        <v>889</v>
      </c>
      <c r="D25" s="9">
        <v>13636</v>
      </c>
    </row>
    <row r="26" spans="1:4" x14ac:dyDescent="0.25">
      <c r="A26" s="13" t="s">
        <v>890</v>
      </c>
      <c r="B26" s="8" t="s">
        <v>891</v>
      </c>
      <c r="C26" s="8" t="s">
        <v>892</v>
      </c>
      <c r="D26" s="9">
        <v>15462</v>
      </c>
    </row>
    <row r="27" spans="1:4" x14ac:dyDescent="0.25">
      <c r="A27" s="13" t="s">
        <v>893</v>
      </c>
      <c r="B27" s="8" t="s">
        <v>894</v>
      </c>
      <c r="C27" s="8" t="s">
        <v>895</v>
      </c>
      <c r="D27" s="9">
        <v>18019</v>
      </c>
    </row>
    <row r="28" spans="1:4" x14ac:dyDescent="0.25">
      <c r="A28" s="13" t="s">
        <v>896</v>
      </c>
      <c r="B28" s="8" t="s">
        <v>897</v>
      </c>
      <c r="C28" s="8" t="s">
        <v>898</v>
      </c>
      <c r="D28" s="9">
        <v>18384</v>
      </c>
    </row>
    <row r="29" spans="1:4" x14ac:dyDescent="0.25">
      <c r="A29" s="13" t="s">
        <v>899</v>
      </c>
      <c r="B29" s="8" t="s">
        <v>900</v>
      </c>
      <c r="C29" s="8" t="s">
        <v>901</v>
      </c>
      <c r="D29" s="9">
        <v>20941</v>
      </c>
    </row>
    <row r="30" spans="1:4" x14ac:dyDescent="0.25">
      <c r="A30" s="13" t="s">
        <v>902</v>
      </c>
      <c r="B30" s="8" t="s">
        <v>903</v>
      </c>
      <c r="C30" s="8" t="s">
        <v>904</v>
      </c>
      <c r="D30" s="9">
        <v>24959</v>
      </c>
    </row>
    <row r="31" spans="1:4" x14ac:dyDescent="0.25">
      <c r="A31" s="13" t="s">
        <v>905</v>
      </c>
      <c r="B31" s="8" t="s">
        <v>906</v>
      </c>
      <c r="C31" s="8" t="s">
        <v>907</v>
      </c>
      <c r="D31" s="9">
        <v>28246</v>
      </c>
    </row>
    <row r="32" spans="1:4" x14ac:dyDescent="0.25">
      <c r="A32" s="13" t="s">
        <v>908</v>
      </c>
      <c r="B32" s="8" t="s">
        <v>909</v>
      </c>
      <c r="C32" s="8" t="s">
        <v>910</v>
      </c>
      <c r="D32" s="10">
        <v>45449</v>
      </c>
    </row>
    <row r="33" spans="1:5" x14ac:dyDescent="0.25">
      <c r="A33" s="24"/>
      <c r="B33" s="24"/>
      <c r="C33" s="24"/>
      <c r="D33" s="24"/>
      <c r="E33" s="14"/>
    </row>
    <row r="34" spans="1:5" x14ac:dyDescent="0.25">
      <c r="B34">
        <v>7.33</v>
      </c>
      <c r="C34">
        <v>8.56</v>
      </c>
    </row>
  </sheetData>
  <mergeCells count="4">
    <mergeCell ref="B1:B2"/>
    <mergeCell ref="C1:C2"/>
    <mergeCell ref="D1:D2"/>
    <mergeCell ref="A33:D33"/>
  </mergeCells>
  <hyperlinks>
    <hyperlink ref="A2" r:id="rId1" display="https://www.astronomical.org/constellationsCopy/psc.html"/>
    <hyperlink ref="D1" r:id="rId2" display="https://www.astronomical.org/constellationsCopy/psc.html"/>
  </hyperlinks>
  <pageMargins left="0.7" right="0.7" top="0.75" bottom="0.75" header="0.3" footer="0.3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5"/>
  <sheetViews>
    <sheetView workbookViewId="0">
      <selection activeCell="P21" sqref="P21"/>
    </sheetView>
  </sheetViews>
  <sheetFormatPr defaultRowHeight="15" x14ac:dyDescent="0.25"/>
  <cols>
    <col min="1" max="1" width="13.140625" customWidth="1"/>
    <col min="2" max="2" width="16.7109375" customWidth="1"/>
    <col min="3" max="3" width="16.5703125" customWidth="1"/>
    <col min="4" max="4" width="11.710937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ht="30" x14ac:dyDescent="0.25">
      <c r="A3" s="8" t="s">
        <v>911</v>
      </c>
      <c r="B3" s="8" t="s">
        <v>912</v>
      </c>
      <c r="C3" s="8" t="s">
        <v>913</v>
      </c>
      <c r="D3" s="9">
        <v>31048</v>
      </c>
    </row>
    <row r="4" spans="1:4" ht="30" x14ac:dyDescent="0.25">
      <c r="A4" s="8" t="s">
        <v>914</v>
      </c>
      <c r="B4" s="8" t="s">
        <v>915</v>
      </c>
      <c r="C4" s="8" t="s">
        <v>916</v>
      </c>
      <c r="D4" s="10">
        <v>45324</v>
      </c>
    </row>
    <row r="5" spans="1:4" ht="30" x14ac:dyDescent="0.25">
      <c r="A5" s="8" t="s">
        <v>917</v>
      </c>
      <c r="B5" s="8" t="s">
        <v>918</v>
      </c>
      <c r="C5" s="8" t="s">
        <v>919</v>
      </c>
      <c r="D5" s="9">
        <v>25600</v>
      </c>
    </row>
    <row r="6" spans="1:4" ht="30" x14ac:dyDescent="0.25">
      <c r="A6" s="8" t="s">
        <v>920</v>
      </c>
      <c r="B6" s="8" t="s">
        <v>921</v>
      </c>
      <c r="C6" s="8" t="s">
        <v>922</v>
      </c>
      <c r="D6" s="9">
        <v>29618</v>
      </c>
    </row>
    <row r="7" spans="1:4" x14ac:dyDescent="0.25">
      <c r="A7" s="13" t="s">
        <v>923</v>
      </c>
      <c r="B7" s="8" t="s">
        <v>924</v>
      </c>
      <c r="C7" s="8" t="s">
        <v>925</v>
      </c>
      <c r="D7" s="9">
        <v>32540</v>
      </c>
    </row>
    <row r="8" spans="1:4" ht="30" x14ac:dyDescent="0.25">
      <c r="A8" s="8" t="s">
        <v>926</v>
      </c>
      <c r="B8" s="8" t="s">
        <v>927</v>
      </c>
      <c r="C8" s="8" t="s">
        <v>928</v>
      </c>
      <c r="D8" s="9">
        <v>36192</v>
      </c>
    </row>
    <row r="9" spans="1:4" ht="30" x14ac:dyDescent="0.25">
      <c r="A9" s="13" t="s">
        <v>929</v>
      </c>
      <c r="B9" s="8" t="s">
        <v>930</v>
      </c>
      <c r="C9" s="8" t="s">
        <v>931</v>
      </c>
      <c r="D9" s="10">
        <v>45599</v>
      </c>
    </row>
    <row r="10" spans="1:4" x14ac:dyDescent="0.25">
      <c r="A10" s="13" t="s">
        <v>932</v>
      </c>
      <c r="B10" s="8" t="s">
        <v>933</v>
      </c>
      <c r="C10" s="8" t="s">
        <v>934</v>
      </c>
      <c r="D10" s="9">
        <v>18688</v>
      </c>
    </row>
    <row r="11" spans="1:4" x14ac:dyDescent="0.25">
      <c r="A11" s="13" t="s">
        <v>935</v>
      </c>
      <c r="B11" s="8" t="s">
        <v>936</v>
      </c>
      <c r="C11" s="8" t="s">
        <v>937</v>
      </c>
      <c r="D11" s="9">
        <v>31472</v>
      </c>
    </row>
    <row r="12" spans="1:4" ht="30" x14ac:dyDescent="0.25">
      <c r="A12" s="8" t="s">
        <v>938</v>
      </c>
      <c r="B12" s="8" t="s">
        <v>939</v>
      </c>
      <c r="C12" s="8" t="s">
        <v>940</v>
      </c>
      <c r="D12" s="9">
        <v>35490</v>
      </c>
    </row>
    <row r="13" spans="1:4" x14ac:dyDescent="0.25">
      <c r="A13" s="13" t="s">
        <v>941</v>
      </c>
      <c r="B13" s="8" t="s">
        <v>942</v>
      </c>
      <c r="C13" s="8" t="s">
        <v>943</v>
      </c>
      <c r="D13" s="9">
        <v>41365</v>
      </c>
    </row>
    <row r="14" spans="1:4" ht="30" x14ac:dyDescent="0.25">
      <c r="A14" s="13" t="s">
        <v>944</v>
      </c>
      <c r="B14" s="8" t="s">
        <v>945</v>
      </c>
      <c r="C14" s="8" t="s">
        <v>946</v>
      </c>
      <c r="D14" s="9">
        <v>13606</v>
      </c>
    </row>
    <row r="15" spans="1:4" ht="30" x14ac:dyDescent="0.25">
      <c r="A15" s="13" t="s">
        <v>947</v>
      </c>
      <c r="B15" s="8" t="s">
        <v>948</v>
      </c>
      <c r="C15" s="8" t="s">
        <v>949</v>
      </c>
      <c r="D15" s="9">
        <v>21276</v>
      </c>
    </row>
    <row r="16" spans="1:4" x14ac:dyDescent="0.25">
      <c r="A16" s="13" t="s">
        <v>950</v>
      </c>
      <c r="B16" s="8" t="s">
        <v>951</v>
      </c>
      <c r="C16" s="8" t="s">
        <v>952</v>
      </c>
      <c r="D16" s="9">
        <v>22007</v>
      </c>
    </row>
    <row r="17" spans="1:5" ht="30" x14ac:dyDescent="0.25">
      <c r="A17" s="13" t="s">
        <v>953</v>
      </c>
      <c r="B17" s="8" t="s">
        <v>954</v>
      </c>
      <c r="C17" s="8" t="s">
        <v>955</v>
      </c>
      <c r="D17" s="9">
        <v>22372</v>
      </c>
    </row>
    <row r="18" spans="1:5" ht="30" x14ac:dyDescent="0.25">
      <c r="A18" s="13" t="s">
        <v>956</v>
      </c>
      <c r="B18" s="8" t="s">
        <v>957</v>
      </c>
      <c r="C18" s="8" t="s">
        <v>958</v>
      </c>
      <c r="D18" s="9">
        <v>32234</v>
      </c>
    </row>
    <row r="19" spans="1:5" ht="30" x14ac:dyDescent="0.25">
      <c r="A19" s="13" t="s">
        <v>959</v>
      </c>
      <c r="B19" s="8" t="s">
        <v>960</v>
      </c>
      <c r="C19" s="8" t="s">
        <v>961</v>
      </c>
      <c r="D19" s="9">
        <v>32964</v>
      </c>
    </row>
    <row r="20" spans="1:5" ht="30" x14ac:dyDescent="0.25">
      <c r="A20" s="13" t="s">
        <v>962</v>
      </c>
      <c r="B20" s="8" t="s">
        <v>963</v>
      </c>
      <c r="C20" s="8" t="s">
        <v>964</v>
      </c>
      <c r="D20" s="10">
        <v>45327</v>
      </c>
    </row>
    <row r="21" spans="1:5" x14ac:dyDescent="0.25">
      <c r="A21" s="13" t="s">
        <v>965</v>
      </c>
      <c r="B21" s="8" t="s">
        <v>966</v>
      </c>
      <c r="C21" s="8" t="s">
        <v>967</v>
      </c>
      <c r="D21" s="10">
        <v>45448</v>
      </c>
    </row>
    <row r="22" spans="1:5" ht="30" x14ac:dyDescent="0.25">
      <c r="A22" s="13" t="s">
        <v>968</v>
      </c>
      <c r="B22" s="8" t="s">
        <v>969</v>
      </c>
      <c r="C22" s="8" t="s">
        <v>970</v>
      </c>
      <c r="D22" s="9">
        <v>11079</v>
      </c>
    </row>
    <row r="23" spans="1:5" x14ac:dyDescent="0.25">
      <c r="A23" s="13" t="s">
        <v>971</v>
      </c>
      <c r="B23" s="8" t="s">
        <v>972</v>
      </c>
      <c r="C23" s="8" t="s">
        <v>973</v>
      </c>
      <c r="D23" s="9">
        <v>21671</v>
      </c>
    </row>
    <row r="24" spans="1:5" x14ac:dyDescent="0.25">
      <c r="A24" s="24"/>
      <c r="B24" s="24"/>
      <c r="C24" s="24"/>
      <c r="D24" s="24"/>
      <c r="E24" s="14"/>
    </row>
    <row r="25" spans="1:5" x14ac:dyDescent="0.25">
      <c r="B25">
        <v>16.14</v>
      </c>
      <c r="C25">
        <v>-26.23</v>
      </c>
    </row>
  </sheetData>
  <mergeCells count="4">
    <mergeCell ref="B1:B2"/>
    <mergeCell ref="C1:C2"/>
    <mergeCell ref="D1:D2"/>
    <mergeCell ref="A24:D24"/>
  </mergeCells>
  <hyperlinks>
    <hyperlink ref="A2" r:id="rId1" display="https://www.astronomical.org/constellationsCopy/sgr.html"/>
    <hyperlink ref="D1" r:id="rId2" display="https://www.astronomical.org/constellationsCopy/sgr.html"/>
  </hyperlinks>
  <pageMargins left="0.7" right="0.7" top="0.75" bottom="0.75" header="0.3" footer="0.3"/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7"/>
  <sheetViews>
    <sheetView workbookViewId="0">
      <selection sqref="A1:C15"/>
    </sheetView>
  </sheetViews>
  <sheetFormatPr defaultRowHeight="15" x14ac:dyDescent="0.25"/>
  <cols>
    <col min="1" max="1" width="13.7109375" customWidth="1"/>
    <col min="2" max="2" width="15.85546875" customWidth="1"/>
    <col min="3" max="3" width="17.28515625" customWidth="1"/>
    <col min="4" max="4" width="12.71093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ht="30" x14ac:dyDescent="0.25">
      <c r="A3" s="8" t="s">
        <v>974</v>
      </c>
      <c r="B3" s="8" t="s">
        <v>975</v>
      </c>
      <c r="C3" s="8" t="s">
        <v>976</v>
      </c>
      <c r="D3" s="11" t="s">
        <v>977</v>
      </c>
    </row>
    <row r="4" spans="1:5" ht="30" x14ac:dyDescent="0.25">
      <c r="A4" s="8" t="s">
        <v>978</v>
      </c>
      <c r="B4" s="8" t="s">
        <v>979</v>
      </c>
      <c r="C4" s="8" t="s">
        <v>980</v>
      </c>
      <c r="D4" s="9">
        <v>23012</v>
      </c>
    </row>
    <row r="5" spans="1:5" ht="30" x14ac:dyDescent="0.25">
      <c r="A5" s="13" t="s">
        <v>981</v>
      </c>
      <c r="B5" s="8" t="s">
        <v>982</v>
      </c>
      <c r="C5" s="8" t="s">
        <v>983</v>
      </c>
      <c r="D5" s="9">
        <v>31778</v>
      </c>
    </row>
    <row r="6" spans="1:5" x14ac:dyDescent="0.25">
      <c r="A6" s="13" t="s">
        <v>984</v>
      </c>
      <c r="B6" s="8" t="s">
        <v>985</v>
      </c>
      <c r="C6" s="8" t="s">
        <v>986</v>
      </c>
      <c r="D6" s="9">
        <v>47150</v>
      </c>
    </row>
    <row r="7" spans="1:5" x14ac:dyDescent="0.25">
      <c r="A7" s="13" t="s">
        <v>987</v>
      </c>
      <c r="B7" s="8" t="s">
        <v>988</v>
      </c>
      <c r="C7" s="8" t="s">
        <v>989</v>
      </c>
      <c r="D7" s="9">
        <v>11720</v>
      </c>
    </row>
    <row r="8" spans="1:5" ht="30" x14ac:dyDescent="0.25">
      <c r="A8" s="13" t="s">
        <v>990</v>
      </c>
      <c r="B8" s="8" t="s">
        <v>991</v>
      </c>
      <c r="C8" s="8" t="s">
        <v>992</v>
      </c>
      <c r="D8" s="9">
        <v>15008</v>
      </c>
    </row>
    <row r="9" spans="1:5" x14ac:dyDescent="0.25">
      <c r="A9" s="8" t="s">
        <v>993</v>
      </c>
      <c r="B9" s="8" t="s">
        <v>994</v>
      </c>
      <c r="C9" s="8" t="s">
        <v>995</v>
      </c>
      <c r="D9" s="9">
        <v>22678</v>
      </c>
    </row>
    <row r="10" spans="1:5" ht="30" x14ac:dyDescent="0.25">
      <c r="A10" s="8" t="s">
        <v>996</v>
      </c>
      <c r="B10" s="8" t="s">
        <v>997</v>
      </c>
      <c r="C10" s="8" t="s">
        <v>998</v>
      </c>
      <c r="D10" s="9">
        <v>25235</v>
      </c>
    </row>
    <row r="11" spans="1:5" ht="30" x14ac:dyDescent="0.25">
      <c r="A11" s="13" t="s">
        <v>999</v>
      </c>
      <c r="B11" s="8" t="s">
        <v>1000</v>
      </c>
      <c r="C11" s="8" t="s">
        <v>1001</v>
      </c>
      <c r="D11" s="9">
        <v>29983</v>
      </c>
    </row>
    <row r="12" spans="1:5" ht="30" x14ac:dyDescent="0.25">
      <c r="A12" s="13" t="s">
        <v>1002</v>
      </c>
      <c r="B12" s="8" t="s">
        <v>1003</v>
      </c>
      <c r="C12" s="8" t="s">
        <v>1004</v>
      </c>
      <c r="D12" s="9">
        <v>32540</v>
      </c>
    </row>
    <row r="13" spans="1:5" ht="30" x14ac:dyDescent="0.25">
      <c r="A13" s="13" t="s">
        <v>1005</v>
      </c>
      <c r="B13" s="8" t="s">
        <v>1006</v>
      </c>
      <c r="C13" s="8" t="s">
        <v>1007</v>
      </c>
      <c r="D13" s="9">
        <v>32540</v>
      </c>
    </row>
    <row r="14" spans="1:5" ht="30" x14ac:dyDescent="0.25">
      <c r="A14" s="13" t="s">
        <v>1008</v>
      </c>
      <c r="B14" s="8" t="s">
        <v>1009</v>
      </c>
      <c r="C14" s="8" t="s">
        <v>1010</v>
      </c>
      <c r="D14" s="10">
        <v>45354</v>
      </c>
    </row>
    <row r="15" spans="1:5" x14ac:dyDescent="0.25">
      <c r="A15" s="13" t="s">
        <v>1011</v>
      </c>
      <c r="B15" s="8" t="s">
        <v>1012</v>
      </c>
      <c r="C15" s="8" t="s">
        <v>1013</v>
      </c>
      <c r="D15" s="9">
        <v>12114</v>
      </c>
    </row>
    <row r="16" spans="1:5" x14ac:dyDescent="0.25">
      <c r="A16" s="24"/>
      <c r="B16" s="24"/>
      <c r="C16" s="24"/>
      <c r="D16" s="24"/>
      <c r="E16" s="14"/>
    </row>
    <row r="17" spans="2:3" x14ac:dyDescent="0.25">
      <c r="B17">
        <v>16.38</v>
      </c>
      <c r="C17">
        <v>-32.15</v>
      </c>
    </row>
  </sheetData>
  <mergeCells count="4">
    <mergeCell ref="B1:B2"/>
    <mergeCell ref="C1:C2"/>
    <mergeCell ref="D1:D2"/>
    <mergeCell ref="A16:D16"/>
  </mergeCells>
  <hyperlinks>
    <hyperlink ref="A2" r:id="rId1" display="https://www.astronomical.org/constellationsCopy/sco.html"/>
    <hyperlink ref="D1" r:id="rId2" display="https://www.astronomical.org/constellationsCopy/sco.html"/>
  </hyperlinks>
  <pageMargins left="0.7" right="0.7" top="0.75" bottom="0.75" header="0.3" footer="0.3"/>
  <drawing r:id="rId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2"/>
  <sheetViews>
    <sheetView workbookViewId="0">
      <selection activeCell="B28" sqref="B28"/>
    </sheetView>
  </sheetViews>
  <sheetFormatPr defaultRowHeight="15" x14ac:dyDescent="0.25"/>
  <cols>
    <col min="1" max="1" width="11.7109375" customWidth="1"/>
    <col min="2" max="2" width="15.140625" customWidth="1"/>
    <col min="3" max="3" width="17.85546875" customWidth="1"/>
    <col min="4" max="4" width="12.285156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x14ac:dyDescent="0.25">
      <c r="A3" s="8" t="s">
        <v>1014</v>
      </c>
      <c r="B3" s="8" t="s">
        <v>1015</v>
      </c>
      <c r="C3" s="8" t="s">
        <v>1016</v>
      </c>
      <c r="D3" s="11" t="s">
        <v>1017</v>
      </c>
    </row>
    <row r="4" spans="1:4" x14ac:dyDescent="0.25">
      <c r="A4" s="8" t="s">
        <v>1018</v>
      </c>
      <c r="B4" s="8" t="s">
        <v>1019</v>
      </c>
      <c r="C4" s="8" t="s">
        <v>1020</v>
      </c>
      <c r="D4" s="9">
        <v>23743</v>
      </c>
    </row>
    <row r="5" spans="1:4" x14ac:dyDescent="0.25">
      <c r="A5" s="8" t="s">
        <v>1021</v>
      </c>
      <c r="B5" s="8" t="s">
        <v>1022</v>
      </c>
      <c r="C5" s="8" t="s">
        <v>1023</v>
      </c>
      <c r="D5" s="9">
        <v>31809</v>
      </c>
    </row>
    <row r="6" spans="1:4" x14ac:dyDescent="0.25">
      <c r="A6" s="13" t="s">
        <v>1024</v>
      </c>
      <c r="B6" s="8" t="s">
        <v>1025</v>
      </c>
      <c r="C6" s="8" t="s">
        <v>1026</v>
      </c>
      <c r="D6" s="11" t="s">
        <v>1027</v>
      </c>
    </row>
    <row r="7" spans="1:4" x14ac:dyDescent="0.25">
      <c r="A7" s="13" t="s">
        <v>1028</v>
      </c>
      <c r="B7" s="8" t="s">
        <v>1029</v>
      </c>
      <c r="C7" s="8" t="s">
        <v>1030</v>
      </c>
      <c r="D7" s="9">
        <v>17227</v>
      </c>
    </row>
    <row r="8" spans="1:4" x14ac:dyDescent="0.25">
      <c r="A8" s="13" t="s">
        <v>1031</v>
      </c>
      <c r="B8" s="8" t="s">
        <v>1032</v>
      </c>
      <c r="C8" s="8" t="s">
        <v>1033</v>
      </c>
      <c r="D8" s="9">
        <v>19784</v>
      </c>
    </row>
    <row r="9" spans="1:4" x14ac:dyDescent="0.25">
      <c r="A9" s="13" t="s">
        <v>1034</v>
      </c>
      <c r="B9" s="8" t="s">
        <v>1035</v>
      </c>
      <c r="C9" s="8" t="s">
        <v>1036</v>
      </c>
      <c r="D9" s="9">
        <v>21976</v>
      </c>
    </row>
    <row r="10" spans="1:4" x14ac:dyDescent="0.25">
      <c r="A10" s="8" t="s">
        <v>1037</v>
      </c>
      <c r="B10" s="8" t="s">
        <v>1038</v>
      </c>
      <c r="C10" s="8" t="s">
        <v>1039</v>
      </c>
      <c r="D10" s="9">
        <v>23071</v>
      </c>
    </row>
    <row r="11" spans="1:4" x14ac:dyDescent="0.25">
      <c r="A11" s="13" t="s">
        <v>1040</v>
      </c>
      <c r="B11" s="8" t="s">
        <v>1041</v>
      </c>
      <c r="C11" s="8" t="s">
        <v>1042</v>
      </c>
      <c r="D11" s="9">
        <v>23802</v>
      </c>
    </row>
    <row r="12" spans="1:4" x14ac:dyDescent="0.25">
      <c r="A12" s="8" t="s">
        <v>1043</v>
      </c>
      <c r="B12" s="8" t="s">
        <v>1044</v>
      </c>
      <c r="C12" s="8" t="s">
        <v>1045</v>
      </c>
      <c r="D12" s="9">
        <v>25628</v>
      </c>
    </row>
    <row r="13" spans="1:4" x14ac:dyDescent="0.25">
      <c r="A13" s="13" t="s">
        <v>1046</v>
      </c>
      <c r="B13" s="8" t="s">
        <v>1047</v>
      </c>
      <c r="C13" s="8" t="s">
        <v>1048</v>
      </c>
      <c r="D13" s="9">
        <v>27089</v>
      </c>
    </row>
    <row r="14" spans="1:4" x14ac:dyDescent="0.25">
      <c r="A14" s="13" t="s">
        <v>1049</v>
      </c>
      <c r="B14" s="8" t="s">
        <v>1050</v>
      </c>
      <c r="C14" s="8" t="s">
        <v>1051</v>
      </c>
      <c r="D14" s="9">
        <v>27820</v>
      </c>
    </row>
    <row r="15" spans="1:4" x14ac:dyDescent="0.25">
      <c r="A15" s="13" t="s">
        <v>1052</v>
      </c>
      <c r="B15" s="8" t="s">
        <v>1053</v>
      </c>
      <c r="C15" s="8" t="s">
        <v>1054</v>
      </c>
      <c r="D15" s="9">
        <v>33298</v>
      </c>
    </row>
    <row r="16" spans="1:4" x14ac:dyDescent="0.25">
      <c r="A16" s="13" t="s">
        <v>1055</v>
      </c>
      <c r="B16" s="8" t="s">
        <v>1056</v>
      </c>
      <c r="C16" s="8" t="s">
        <v>1057</v>
      </c>
      <c r="D16" s="10">
        <v>45600</v>
      </c>
    </row>
    <row r="17" spans="1:5" x14ac:dyDescent="0.25">
      <c r="A17" s="13" t="s">
        <v>1058</v>
      </c>
      <c r="B17" s="8" t="s">
        <v>1059</v>
      </c>
      <c r="C17" s="8" t="s">
        <v>1060</v>
      </c>
      <c r="D17" s="9">
        <v>46844</v>
      </c>
    </row>
    <row r="18" spans="1:5" x14ac:dyDescent="0.25">
      <c r="A18" s="13" t="s">
        <v>1061</v>
      </c>
      <c r="B18" s="8" t="s">
        <v>1062</v>
      </c>
      <c r="C18" s="8" t="s">
        <v>1063</v>
      </c>
      <c r="D18" s="9">
        <v>46844</v>
      </c>
    </row>
    <row r="19" spans="1:5" x14ac:dyDescent="0.25">
      <c r="A19" s="13" t="s">
        <v>1064</v>
      </c>
      <c r="B19" s="8" t="s">
        <v>1065</v>
      </c>
      <c r="C19" s="8" t="s">
        <v>1066</v>
      </c>
      <c r="D19" s="9">
        <v>47209</v>
      </c>
    </row>
    <row r="20" spans="1:5" x14ac:dyDescent="0.25">
      <c r="A20" s="13" t="s">
        <v>1067</v>
      </c>
      <c r="B20" s="8" t="s">
        <v>1068</v>
      </c>
      <c r="C20" s="8" t="s">
        <v>1069</v>
      </c>
      <c r="D20" s="9">
        <v>13241</v>
      </c>
    </row>
    <row r="21" spans="1:5" x14ac:dyDescent="0.25">
      <c r="A21" s="13" t="s">
        <v>1070</v>
      </c>
      <c r="B21" s="8" t="s">
        <v>1071</v>
      </c>
      <c r="C21" s="8" t="s">
        <v>1072</v>
      </c>
      <c r="D21" s="9">
        <v>21276</v>
      </c>
    </row>
    <row r="22" spans="1:5" x14ac:dyDescent="0.25">
      <c r="A22" s="13" t="s">
        <v>1073</v>
      </c>
      <c r="B22" s="8" t="s">
        <v>1074</v>
      </c>
      <c r="C22" s="8" t="s">
        <v>1075</v>
      </c>
      <c r="D22" s="9">
        <v>23468</v>
      </c>
    </row>
    <row r="23" spans="1:5" x14ac:dyDescent="0.25">
      <c r="A23" s="13" t="s">
        <v>1076</v>
      </c>
      <c r="B23" s="8" t="s">
        <v>1077</v>
      </c>
      <c r="C23" s="8" t="s">
        <v>1078</v>
      </c>
      <c r="D23" s="9">
        <v>23833</v>
      </c>
    </row>
    <row r="24" spans="1:5" x14ac:dyDescent="0.25">
      <c r="A24" s="13" t="s">
        <v>1079</v>
      </c>
      <c r="B24" s="8" t="s">
        <v>1080</v>
      </c>
      <c r="C24" s="8" t="s">
        <v>1081</v>
      </c>
      <c r="D24" s="9">
        <v>41395</v>
      </c>
    </row>
    <row r="25" spans="1:5" x14ac:dyDescent="0.25">
      <c r="A25" s="13" t="s">
        <v>1082</v>
      </c>
      <c r="B25" s="8" t="s">
        <v>1083</v>
      </c>
      <c r="C25" s="8" t="s">
        <v>1084</v>
      </c>
      <c r="D25" s="9">
        <v>12905</v>
      </c>
    </row>
    <row r="26" spans="1:5" x14ac:dyDescent="0.25">
      <c r="A26" s="13" t="s">
        <v>1085</v>
      </c>
      <c r="B26" s="8" t="s">
        <v>1086</v>
      </c>
      <c r="C26" s="8" t="s">
        <v>1087</v>
      </c>
      <c r="D26" s="9">
        <v>15097</v>
      </c>
    </row>
    <row r="27" spans="1:5" x14ac:dyDescent="0.25">
      <c r="A27" s="13" t="s">
        <v>1088</v>
      </c>
      <c r="B27" s="8" t="s">
        <v>1089</v>
      </c>
      <c r="C27" s="8" t="s">
        <v>1090</v>
      </c>
      <c r="D27" s="9">
        <v>15462</v>
      </c>
    </row>
    <row r="28" spans="1:5" x14ac:dyDescent="0.25">
      <c r="A28" s="13" t="s">
        <v>1091</v>
      </c>
      <c r="B28" s="8" t="s">
        <v>3143</v>
      </c>
      <c r="C28" s="8" t="s">
        <v>1092</v>
      </c>
      <c r="D28" s="9">
        <v>18019</v>
      </c>
    </row>
    <row r="29" spans="1:5" x14ac:dyDescent="0.25">
      <c r="A29" s="13" t="s">
        <v>1093</v>
      </c>
      <c r="B29" s="8" t="s">
        <v>1094</v>
      </c>
      <c r="C29" s="8" t="s">
        <v>1095</v>
      </c>
      <c r="D29" s="9">
        <v>18384</v>
      </c>
    </row>
    <row r="30" spans="1:5" x14ac:dyDescent="0.25">
      <c r="A30" s="13" t="s">
        <v>1096</v>
      </c>
      <c r="B30" s="8" t="s">
        <v>1097</v>
      </c>
      <c r="C30" s="8" t="s">
        <v>1098</v>
      </c>
      <c r="D30" s="10">
        <v>45602</v>
      </c>
    </row>
    <row r="31" spans="1:5" x14ac:dyDescent="0.25">
      <c r="A31" s="24"/>
      <c r="B31" s="24"/>
      <c r="C31" s="24"/>
      <c r="D31" s="24"/>
      <c r="E31" s="14"/>
    </row>
    <row r="32" spans="1:5" x14ac:dyDescent="0.25">
      <c r="B32">
        <v>3.89</v>
      </c>
      <c r="C32" s="15">
        <v>17.03</v>
      </c>
    </row>
  </sheetData>
  <mergeCells count="4">
    <mergeCell ref="B1:B2"/>
    <mergeCell ref="C1:C2"/>
    <mergeCell ref="D1:D2"/>
    <mergeCell ref="A31:D31"/>
  </mergeCells>
  <hyperlinks>
    <hyperlink ref="A2" r:id="rId1" display="https://www.astronomical.org/constellationsCopy/tau.html"/>
    <hyperlink ref="D1" r:id="rId2" display="https://www.astronomical.org/constellationsCopy/tau.html"/>
  </hyperlinks>
  <pageMargins left="0.7" right="0.7" top="0.75" bottom="0.75" header="0.3" footer="0.3"/>
  <drawing r:id="rId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7"/>
  <sheetViews>
    <sheetView topLeftCell="A3" workbookViewId="0">
      <selection sqref="A1:C35"/>
    </sheetView>
  </sheetViews>
  <sheetFormatPr defaultRowHeight="15" x14ac:dyDescent="0.25"/>
  <cols>
    <col min="1" max="1" width="13.85546875" customWidth="1"/>
    <col min="2" max="2" width="17.28515625" customWidth="1"/>
    <col min="3" max="3" width="17.42578125" customWidth="1"/>
    <col min="4" max="4" width="11.8554687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x14ac:dyDescent="0.25">
      <c r="A3" s="8" t="s">
        <v>1099</v>
      </c>
      <c r="B3" s="8" t="s">
        <v>1100</v>
      </c>
      <c r="C3" s="8" t="s">
        <v>1101</v>
      </c>
      <c r="D3" s="11" t="s">
        <v>1102</v>
      </c>
    </row>
    <row r="4" spans="1:4" ht="30" x14ac:dyDescent="0.25">
      <c r="A4" s="8" t="s">
        <v>1103</v>
      </c>
      <c r="B4" s="8" t="s">
        <v>1104</v>
      </c>
      <c r="C4" s="8" t="s">
        <v>1105</v>
      </c>
      <c r="D4" s="9">
        <v>30348</v>
      </c>
    </row>
    <row r="5" spans="1:4" x14ac:dyDescent="0.25">
      <c r="A5" s="13" t="s">
        <v>1106</v>
      </c>
      <c r="B5" s="8" t="s">
        <v>1107</v>
      </c>
      <c r="C5" s="8" t="s">
        <v>1108</v>
      </c>
      <c r="D5" s="9">
        <v>13575</v>
      </c>
    </row>
    <row r="6" spans="1:4" x14ac:dyDescent="0.25">
      <c r="A6" s="13" t="s">
        <v>1109</v>
      </c>
      <c r="B6" s="8" t="s">
        <v>1110</v>
      </c>
      <c r="C6" s="8" t="s">
        <v>1111</v>
      </c>
      <c r="D6" s="9">
        <v>13940</v>
      </c>
    </row>
    <row r="7" spans="1:4" x14ac:dyDescent="0.25">
      <c r="A7" s="8" t="s">
        <v>1112</v>
      </c>
      <c r="B7" s="8" t="s">
        <v>1113</v>
      </c>
      <c r="C7" s="8" t="s">
        <v>1114</v>
      </c>
      <c r="D7" s="9">
        <v>22341</v>
      </c>
    </row>
    <row r="8" spans="1:4" x14ac:dyDescent="0.25">
      <c r="A8" s="13" t="s">
        <v>1115</v>
      </c>
      <c r="B8" s="8" t="s">
        <v>1116</v>
      </c>
      <c r="C8" s="8" t="s">
        <v>1117</v>
      </c>
      <c r="D8" s="9">
        <v>26359</v>
      </c>
    </row>
    <row r="9" spans="1:4" x14ac:dyDescent="0.25">
      <c r="A9" s="13" t="s">
        <v>1118</v>
      </c>
      <c r="B9" s="8" t="s">
        <v>1119</v>
      </c>
      <c r="C9" s="8" t="s">
        <v>1120</v>
      </c>
      <c r="D9" s="9">
        <v>32203</v>
      </c>
    </row>
    <row r="10" spans="1:4" x14ac:dyDescent="0.25">
      <c r="A10" s="8" t="s">
        <v>1121</v>
      </c>
      <c r="B10" s="8" t="s">
        <v>1122</v>
      </c>
      <c r="C10" s="8" t="s">
        <v>1123</v>
      </c>
      <c r="D10" s="9">
        <v>32568</v>
      </c>
    </row>
    <row r="11" spans="1:4" x14ac:dyDescent="0.25">
      <c r="A11" s="13" t="s">
        <v>1124</v>
      </c>
      <c r="B11" s="8" t="s">
        <v>1125</v>
      </c>
      <c r="C11" s="8" t="s">
        <v>1126</v>
      </c>
      <c r="D11" s="10">
        <v>45355</v>
      </c>
    </row>
    <row r="12" spans="1:4" x14ac:dyDescent="0.25">
      <c r="A12" s="8" t="s">
        <v>1127</v>
      </c>
      <c r="B12" s="8" t="s">
        <v>1128</v>
      </c>
      <c r="C12" s="8" t="s">
        <v>1129</v>
      </c>
      <c r="D12" s="10">
        <v>45508</v>
      </c>
    </row>
    <row r="13" spans="1:4" x14ac:dyDescent="0.25">
      <c r="A13" s="13" t="s">
        <v>1130</v>
      </c>
      <c r="B13" s="8" t="s">
        <v>1131</v>
      </c>
      <c r="C13" s="8" t="s">
        <v>1132</v>
      </c>
      <c r="D13" s="10">
        <v>45630</v>
      </c>
    </row>
    <row r="14" spans="1:4" x14ac:dyDescent="0.25">
      <c r="A14" s="13" t="s">
        <v>1133</v>
      </c>
      <c r="B14" s="8" t="s">
        <v>1134</v>
      </c>
      <c r="C14" s="8" t="s">
        <v>1135</v>
      </c>
      <c r="D14" s="9">
        <v>43556</v>
      </c>
    </row>
    <row r="15" spans="1:4" x14ac:dyDescent="0.25">
      <c r="A15" s="13" t="s">
        <v>1136</v>
      </c>
      <c r="B15" s="8" t="s">
        <v>1137</v>
      </c>
      <c r="C15" s="8" t="s">
        <v>1138</v>
      </c>
      <c r="D15" s="9">
        <v>46113</v>
      </c>
    </row>
    <row r="16" spans="1:4" x14ac:dyDescent="0.25">
      <c r="A16" s="13" t="s">
        <v>1139</v>
      </c>
      <c r="B16" s="8" t="s">
        <v>1140</v>
      </c>
      <c r="C16" s="8" t="s">
        <v>1141</v>
      </c>
      <c r="D16" s="9">
        <v>13971</v>
      </c>
    </row>
    <row r="17" spans="1:4" x14ac:dyDescent="0.25">
      <c r="A17" s="13" t="s">
        <v>1142</v>
      </c>
      <c r="B17" s="8" t="s">
        <v>1143</v>
      </c>
      <c r="C17" s="8" t="s">
        <v>1144</v>
      </c>
      <c r="D17" s="9">
        <v>24198</v>
      </c>
    </row>
    <row r="18" spans="1:4" x14ac:dyDescent="0.25">
      <c r="A18" s="13" t="s">
        <v>1145</v>
      </c>
      <c r="B18" s="8" t="s">
        <v>1146</v>
      </c>
      <c r="C18" s="8" t="s">
        <v>1147</v>
      </c>
      <c r="D18" s="9">
        <v>24198</v>
      </c>
    </row>
    <row r="19" spans="1:4" x14ac:dyDescent="0.25">
      <c r="A19" s="13" t="s">
        <v>1148</v>
      </c>
      <c r="B19" s="8" t="s">
        <v>1149</v>
      </c>
      <c r="C19" s="8" t="s">
        <v>1150</v>
      </c>
      <c r="D19" s="9">
        <v>27120</v>
      </c>
    </row>
    <row r="20" spans="1:4" x14ac:dyDescent="0.25">
      <c r="A20" s="13" t="s">
        <v>1151</v>
      </c>
      <c r="B20" s="8" t="s">
        <v>1152</v>
      </c>
      <c r="C20" s="8" t="s">
        <v>1153</v>
      </c>
      <c r="D20" s="9">
        <v>28946</v>
      </c>
    </row>
    <row r="21" spans="1:4" x14ac:dyDescent="0.25">
      <c r="A21" s="13" t="s">
        <v>1154</v>
      </c>
      <c r="B21" s="8" t="s">
        <v>1155</v>
      </c>
      <c r="C21" s="8" t="s">
        <v>1156</v>
      </c>
      <c r="D21" s="9">
        <v>29312</v>
      </c>
    </row>
    <row r="22" spans="1:4" x14ac:dyDescent="0.25">
      <c r="A22" s="13" t="s">
        <v>1157</v>
      </c>
      <c r="B22" s="8" t="s">
        <v>1158</v>
      </c>
      <c r="C22" s="8" t="s">
        <v>1159</v>
      </c>
      <c r="D22" s="9">
        <v>29677</v>
      </c>
    </row>
    <row r="23" spans="1:4" x14ac:dyDescent="0.25">
      <c r="A23" s="13" t="s">
        <v>1160</v>
      </c>
      <c r="B23" s="8" t="s">
        <v>1161</v>
      </c>
      <c r="C23" s="8" t="s">
        <v>1162</v>
      </c>
      <c r="D23" s="9">
        <v>32234</v>
      </c>
    </row>
    <row r="24" spans="1:4" x14ac:dyDescent="0.25">
      <c r="A24" s="13" t="s">
        <v>1163</v>
      </c>
      <c r="B24" s="8" t="s">
        <v>1164</v>
      </c>
      <c r="C24" s="8" t="s">
        <v>1165</v>
      </c>
      <c r="D24" s="9">
        <v>34425</v>
      </c>
    </row>
    <row r="25" spans="1:4" x14ac:dyDescent="0.25">
      <c r="A25" s="13" t="s">
        <v>1166</v>
      </c>
      <c r="B25" s="8" t="s">
        <v>1167</v>
      </c>
      <c r="C25" s="8" t="s">
        <v>1168</v>
      </c>
      <c r="D25" s="9">
        <v>35156</v>
      </c>
    </row>
    <row r="26" spans="1:4" x14ac:dyDescent="0.25">
      <c r="A26" s="13" t="s">
        <v>1169</v>
      </c>
      <c r="B26" s="8" t="s">
        <v>1170</v>
      </c>
      <c r="C26" s="8" t="s">
        <v>1171</v>
      </c>
      <c r="D26" s="9">
        <v>35521</v>
      </c>
    </row>
    <row r="27" spans="1:4" x14ac:dyDescent="0.25">
      <c r="A27" s="13" t="s">
        <v>1172</v>
      </c>
      <c r="B27" s="8" t="s">
        <v>1173</v>
      </c>
      <c r="C27" s="8" t="s">
        <v>1174</v>
      </c>
      <c r="D27" s="9">
        <v>35886</v>
      </c>
    </row>
    <row r="28" spans="1:4" x14ac:dyDescent="0.25">
      <c r="A28" s="13" t="s">
        <v>1175</v>
      </c>
      <c r="B28" s="8" t="s">
        <v>1176</v>
      </c>
      <c r="C28" s="8" t="s">
        <v>1177</v>
      </c>
      <c r="D28" s="10">
        <v>45296</v>
      </c>
    </row>
    <row r="29" spans="1:4" x14ac:dyDescent="0.25">
      <c r="A29" s="13" t="s">
        <v>1178</v>
      </c>
      <c r="B29" s="8" t="s">
        <v>1179</v>
      </c>
      <c r="C29" s="8" t="s">
        <v>1180</v>
      </c>
      <c r="D29" s="9">
        <v>44682</v>
      </c>
    </row>
    <row r="30" spans="1:4" x14ac:dyDescent="0.25">
      <c r="A30" s="13" t="s">
        <v>1181</v>
      </c>
      <c r="B30" s="8" t="s">
        <v>1182</v>
      </c>
      <c r="C30" s="8" t="s">
        <v>1183</v>
      </c>
      <c r="D30" s="9">
        <v>45778</v>
      </c>
    </row>
    <row r="31" spans="1:4" x14ac:dyDescent="0.25">
      <c r="A31" s="13" t="s">
        <v>1184</v>
      </c>
      <c r="B31" s="8" t="s">
        <v>1185</v>
      </c>
      <c r="C31" s="8" t="s">
        <v>1186</v>
      </c>
      <c r="D31" s="9">
        <v>22037</v>
      </c>
    </row>
    <row r="32" spans="1:4" x14ac:dyDescent="0.25">
      <c r="A32" s="13" t="s">
        <v>1187</v>
      </c>
      <c r="B32" s="8" t="s">
        <v>1188</v>
      </c>
      <c r="C32" s="8" t="s">
        <v>1189</v>
      </c>
      <c r="D32" s="9">
        <v>26785</v>
      </c>
    </row>
    <row r="33" spans="1:5" x14ac:dyDescent="0.25">
      <c r="A33" s="13" t="s">
        <v>1190</v>
      </c>
      <c r="B33" s="8" t="s">
        <v>1191</v>
      </c>
      <c r="C33" s="8" t="s">
        <v>1192</v>
      </c>
      <c r="D33" s="9">
        <v>28976</v>
      </c>
    </row>
    <row r="34" spans="1:5" x14ac:dyDescent="0.25">
      <c r="A34" s="13" t="s">
        <v>1193</v>
      </c>
      <c r="B34" s="8" t="s">
        <v>1194</v>
      </c>
      <c r="C34" s="8" t="s">
        <v>1195</v>
      </c>
      <c r="D34" s="9">
        <v>31898</v>
      </c>
    </row>
    <row r="35" spans="1:5" x14ac:dyDescent="0.25">
      <c r="A35" s="13" t="s">
        <v>1196</v>
      </c>
      <c r="B35" s="8" t="s">
        <v>1197</v>
      </c>
      <c r="C35" s="8" t="s">
        <v>1198</v>
      </c>
      <c r="D35" s="9">
        <v>15128</v>
      </c>
    </row>
    <row r="36" spans="1:5" x14ac:dyDescent="0.25">
      <c r="A36" s="24"/>
      <c r="B36" s="24"/>
      <c r="C36" s="24"/>
      <c r="D36" s="24"/>
      <c r="E36" s="14"/>
    </row>
    <row r="37" spans="1:5" x14ac:dyDescent="0.25">
      <c r="B37">
        <v>12.69</v>
      </c>
      <c r="C37">
        <v>-1.81</v>
      </c>
    </row>
  </sheetData>
  <mergeCells count="4">
    <mergeCell ref="B1:B2"/>
    <mergeCell ref="C1:C2"/>
    <mergeCell ref="D1:D2"/>
    <mergeCell ref="A36:D36"/>
  </mergeCells>
  <hyperlinks>
    <hyperlink ref="A2" r:id="rId1" display="https://www.astronomical.org/constellationsCopy/vir.html"/>
    <hyperlink ref="D1" r:id="rId2" display="https://www.astronomical.org/constellationsCopy/vir.html"/>
  </hyperlinks>
  <pageMargins left="0.7" right="0.7" top="0.75" bottom="0.75" header="0.3" footer="0.3"/>
  <drawing r:id="rId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sqref="A1:C20"/>
    </sheetView>
  </sheetViews>
  <sheetFormatPr defaultRowHeight="15" x14ac:dyDescent="0.25"/>
  <cols>
    <col min="1" max="1" width="13.7109375" customWidth="1"/>
    <col min="2" max="2" width="16.7109375" customWidth="1"/>
    <col min="3" max="3" width="18.7109375" customWidth="1"/>
    <col min="4" max="4" width="13.57031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x14ac:dyDescent="0.25">
      <c r="A3" s="8" t="s">
        <v>1199</v>
      </c>
      <c r="B3" s="8" t="s">
        <v>1200</v>
      </c>
      <c r="C3" s="8" t="s">
        <v>1201</v>
      </c>
      <c r="D3" s="11" t="s">
        <v>1202</v>
      </c>
    </row>
    <row r="4" spans="1:4" x14ac:dyDescent="0.25">
      <c r="A4" s="8" t="s">
        <v>1203</v>
      </c>
      <c r="B4" s="8" t="s">
        <v>1204</v>
      </c>
      <c r="C4" s="8" t="s">
        <v>1205</v>
      </c>
      <c r="D4" s="9">
        <v>24869</v>
      </c>
    </row>
    <row r="5" spans="1:4" x14ac:dyDescent="0.25">
      <c r="A5" s="8" t="s">
        <v>1206</v>
      </c>
      <c r="B5" s="8" t="s">
        <v>1207</v>
      </c>
      <c r="C5" s="8" t="s">
        <v>1208</v>
      </c>
      <c r="D5" s="10">
        <v>45354</v>
      </c>
    </row>
    <row r="6" spans="1:4" x14ac:dyDescent="0.25">
      <c r="A6" s="13" t="s">
        <v>1209</v>
      </c>
      <c r="B6" s="8" t="s">
        <v>1210</v>
      </c>
      <c r="C6" s="8" t="s">
        <v>1211</v>
      </c>
      <c r="D6" s="9">
        <v>17227</v>
      </c>
    </row>
    <row r="7" spans="1:4" x14ac:dyDescent="0.25">
      <c r="A7" s="8" t="s">
        <v>1212</v>
      </c>
      <c r="B7" s="8" t="s">
        <v>1213</v>
      </c>
      <c r="C7" s="8" t="s">
        <v>1214</v>
      </c>
      <c r="D7" s="9">
        <v>18323</v>
      </c>
    </row>
    <row r="8" spans="1:4" x14ac:dyDescent="0.25">
      <c r="A8" s="13" t="s">
        <v>1215</v>
      </c>
      <c r="B8" s="8" t="s">
        <v>1216</v>
      </c>
      <c r="C8" s="8" t="s">
        <v>1217</v>
      </c>
      <c r="D8" s="9">
        <v>21245</v>
      </c>
    </row>
    <row r="9" spans="1:4" x14ac:dyDescent="0.25">
      <c r="A9" s="13" t="s">
        <v>1218</v>
      </c>
      <c r="B9" s="8" t="s">
        <v>1219</v>
      </c>
      <c r="C9" s="8" t="s">
        <v>1220</v>
      </c>
      <c r="D9" s="10">
        <v>45416</v>
      </c>
    </row>
    <row r="10" spans="1:4" x14ac:dyDescent="0.25">
      <c r="A10" s="13" t="s">
        <v>1221</v>
      </c>
      <c r="B10" s="8" t="s">
        <v>1222</v>
      </c>
      <c r="C10" s="8" t="s">
        <v>1223</v>
      </c>
      <c r="D10" s="9">
        <v>43191</v>
      </c>
    </row>
    <row r="11" spans="1:4" x14ac:dyDescent="0.25">
      <c r="A11" s="8" t="s">
        <v>1224</v>
      </c>
      <c r="B11" s="8" t="s">
        <v>1225</v>
      </c>
      <c r="C11" s="8" t="s">
        <v>1226</v>
      </c>
      <c r="D11" s="9">
        <v>11414</v>
      </c>
    </row>
    <row r="12" spans="1:4" x14ac:dyDescent="0.25">
      <c r="A12" s="13" t="s">
        <v>1227</v>
      </c>
      <c r="B12" s="8" t="s">
        <v>1228</v>
      </c>
      <c r="C12" s="8" t="s">
        <v>1229</v>
      </c>
      <c r="D12" s="9">
        <v>18354</v>
      </c>
    </row>
    <row r="13" spans="1:4" x14ac:dyDescent="0.25">
      <c r="A13" s="13" t="s">
        <v>1230</v>
      </c>
      <c r="B13" s="8" t="s">
        <v>1231</v>
      </c>
      <c r="C13" s="8" t="s">
        <v>1232</v>
      </c>
      <c r="D13" s="9">
        <v>19815</v>
      </c>
    </row>
    <row r="14" spans="1:4" x14ac:dyDescent="0.25">
      <c r="A14" s="13" t="s">
        <v>1233</v>
      </c>
      <c r="B14" s="8" t="s">
        <v>1234</v>
      </c>
      <c r="C14" s="8" t="s">
        <v>1235</v>
      </c>
      <c r="D14" s="9">
        <v>27485</v>
      </c>
    </row>
    <row r="15" spans="1:4" x14ac:dyDescent="0.25">
      <c r="A15" s="13" t="s">
        <v>1236</v>
      </c>
      <c r="B15" s="8" t="s">
        <v>1237</v>
      </c>
      <c r="C15" s="8" t="s">
        <v>1238</v>
      </c>
      <c r="D15" s="9">
        <v>30407</v>
      </c>
    </row>
    <row r="16" spans="1:4" x14ac:dyDescent="0.25">
      <c r="A16" s="13" t="s">
        <v>1239</v>
      </c>
      <c r="B16" s="8" t="s">
        <v>1240</v>
      </c>
      <c r="C16" s="8" t="s">
        <v>1241</v>
      </c>
      <c r="D16" s="10">
        <v>45327</v>
      </c>
    </row>
    <row r="17" spans="1:5" x14ac:dyDescent="0.25">
      <c r="A17" s="13" t="s">
        <v>1242</v>
      </c>
      <c r="B17" s="8" t="s">
        <v>1243</v>
      </c>
      <c r="C17" s="8" t="s">
        <v>1244</v>
      </c>
      <c r="D17" s="9">
        <v>45413</v>
      </c>
    </row>
    <row r="18" spans="1:5" x14ac:dyDescent="0.25">
      <c r="A18" s="13" t="s">
        <v>1245</v>
      </c>
      <c r="B18" s="8" t="s">
        <v>1246</v>
      </c>
      <c r="C18" s="8" t="s">
        <v>1247</v>
      </c>
      <c r="D18" s="9">
        <v>14366</v>
      </c>
    </row>
    <row r="19" spans="1:5" x14ac:dyDescent="0.25">
      <c r="A19" s="13" t="s">
        <v>1248</v>
      </c>
      <c r="B19" s="8" t="s">
        <v>1249</v>
      </c>
      <c r="C19" s="8" t="s">
        <v>1250</v>
      </c>
      <c r="D19" s="9">
        <v>34820</v>
      </c>
    </row>
    <row r="20" spans="1:5" x14ac:dyDescent="0.25">
      <c r="A20" s="13" t="s">
        <v>1251</v>
      </c>
      <c r="B20" s="8" t="s">
        <v>1252</v>
      </c>
      <c r="C20" s="8" t="s">
        <v>1253</v>
      </c>
      <c r="D20" s="9">
        <v>45078</v>
      </c>
    </row>
    <row r="21" spans="1:5" x14ac:dyDescent="0.25">
      <c r="A21" s="24"/>
      <c r="B21" s="24"/>
      <c r="C21" s="24"/>
      <c r="D21" s="24"/>
      <c r="E21" s="14"/>
    </row>
    <row r="22" spans="1:5" x14ac:dyDescent="0.25">
      <c r="B22">
        <v>14.16</v>
      </c>
      <c r="C22">
        <v>33.72</v>
      </c>
    </row>
  </sheetData>
  <mergeCells count="4">
    <mergeCell ref="B1:B2"/>
    <mergeCell ref="C1:C2"/>
    <mergeCell ref="D1:D2"/>
    <mergeCell ref="A21:D21"/>
  </mergeCells>
  <hyperlinks>
    <hyperlink ref="A2" r:id="rId1" display="https://www.astronomical.org/constellationsCopy/boo.html"/>
    <hyperlink ref="D1" r:id="rId2" display="https://www.astronomical.org/constellationsCopy/boo.html"/>
  </hyperlinks>
  <pageMargins left="0.7" right="0.7" top="0.75" bottom="0.75" header="0.3" footer="0.3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3"/>
  <sheetViews>
    <sheetView workbookViewId="0">
      <selection activeCell="G5" sqref="G5"/>
    </sheetView>
  </sheetViews>
  <sheetFormatPr defaultRowHeight="15" x14ac:dyDescent="0.25"/>
  <cols>
    <col min="1" max="1" width="20.140625" customWidth="1"/>
    <col min="2" max="2" width="16.7109375" customWidth="1"/>
    <col min="3" max="3" width="18.28515625" customWidth="1"/>
    <col min="4" max="4" width="17.710937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1" t="s">
        <v>54</v>
      </c>
      <c r="B3" s="1" t="s">
        <v>55</v>
      </c>
      <c r="C3" s="1" t="s">
        <v>56</v>
      </c>
      <c r="D3" s="3">
        <v>21217</v>
      </c>
    </row>
    <row r="4" spans="1:4" x14ac:dyDescent="0.25">
      <c r="A4" s="1" t="s">
        <v>57</v>
      </c>
      <c r="B4" s="1" t="s">
        <v>58</v>
      </c>
      <c r="C4" s="1" t="s">
        <v>59</v>
      </c>
      <c r="D4" s="3">
        <v>30713</v>
      </c>
    </row>
    <row r="5" spans="1:4" x14ac:dyDescent="0.25">
      <c r="A5" s="4" t="s">
        <v>60</v>
      </c>
      <c r="B5" s="1" t="s">
        <v>61</v>
      </c>
      <c r="C5" s="1" t="s">
        <v>62</v>
      </c>
      <c r="D5" s="3">
        <v>43525</v>
      </c>
    </row>
    <row r="6" spans="1:4" x14ac:dyDescent="0.25">
      <c r="A6" s="4" t="s">
        <v>63</v>
      </c>
      <c r="B6" s="1" t="s">
        <v>64</v>
      </c>
      <c r="C6" s="1" t="s">
        <v>65</v>
      </c>
      <c r="D6" s="3">
        <v>11383</v>
      </c>
    </row>
    <row r="7" spans="1:4" x14ac:dyDescent="0.25">
      <c r="A7" s="4" t="s">
        <v>66</v>
      </c>
      <c r="B7" s="1" t="s">
        <v>67</v>
      </c>
      <c r="C7" s="1" t="s">
        <v>68</v>
      </c>
      <c r="D7" s="3">
        <v>20149</v>
      </c>
    </row>
    <row r="8" spans="1:4" x14ac:dyDescent="0.25">
      <c r="A8" s="4" t="s">
        <v>69</v>
      </c>
      <c r="B8" s="1" t="s">
        <v>70</v>
      </c>
      <c r="C8" s="1" t="s">
        <v>71</v>
      </c>
      <c r="D8" s="3">
        <v>21976</v>
      </c>
    </row>
    <row r="9" spans="1:4" x14ac:dyDescent="0.25">
      <c r="A9" s="4" t="s">
        <v>72</v>
      </c>
      <c r="B9" s="1" t="s">
        <v>73</v>
      </c>
      <c r="C9" s="1" t="s">
        <v>74</v>
      </c>
      <c r="D9" s="3">
        <v>25993</v>
      </c>
    </row>
    <row r="10" spans="1:4" x14ac:dyDescent="0.25">
      <c r="A10" s="4" t="s">
        <v>75</v>
      </c>
      <c r="B10" s="1" t="s">
        <v>76</v>
      </c>
      <c r="C10" s="1" t="s">
        <v>77</v>
      </c>
      <c r="D10" s="3">
        <v>29646</v>
      </c>
    </row>
    <row r="11" spans="1:4" x14ac:dyDescent="0.25">
      <c r="A11" s="4" t="s">
        <v>78</v>
      </c>
      <c r="B11" s="1" t="s">
        <v>79</v>
      </c>
      <c r="C11" s="1" t="s">
        <v>80</v>
      </c>
      <c r="D11" s="3">
        <v>47209</v>
      </c>
    </row>
    <row r="13" spans="1:4" x14ac:dyDescent="0.25">
      <c r="B13">
        <v>5</v>
      </c>
      <c r="C13">
        <v>-17.55</v>
      </c>
    </row>
  </sheetData>
  <mergeCells count="3">
    <mergeCell ref="B1:B2"/>
    <mergeCell ref="C1:C2"/>
    <mergeCell ref="D1:D2"/>
  </mergeCells>
  <hyperlinks>
    <hyperlink ref="A2" r:id="rId1" display="https://www.astronomical.org/constellationsCopy/lep.html"/>
    <hyperlink ref="D1" r:id="rId2" display="https://www.astronomical.org/constellationsCopy/lep.html"/>
  </hyperlinks>
  <pageMargins left="0.7" right="0.7" top="0.75" bottom="0.75" header="0.3" footer="0.3"/>
  <pageSetup paperSize="0" orientation="portrait" horizontalDpi="0" verticalDpi="0" copies="0"/>
  <drawing r:id="rId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4"/>
  <sheetViews>
    <sheetView workbookViewId="0">
      <selection sqref="A1:C12"/>
    </sheetView>
  </sheetViews>
  <sheetFormatPr defaultRowHeight="15" x14ac:dyDescent="0.25"/>
  <cols>
    <col min="1" max="1" width="15.28515625" customWidth="1"/>
    <col min="2" max="2" width="15.140625" customWidth="1"/>
    <col min="3" max="3" width="17" customWidth="1"/>
    <col min="4" max="4" width="14" customWidth="1"/>
  </cols>
  <sheetData>
    <row r="1" spans="1:5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1254</v>
      </c>
      <c r="B3" s="8" t="s">
        <v>1255</v>
      </c>
      <c r="C3" s="8" t="s">
        <v>1256</v>
      </c>
      <c r="D3" s="10">
        <v>45355</v>
      </c>
    </row>
    <row r="4" spans="1:5" x14ac:dyDescent="0.25">
      <c r="A4" s="13" t="s">
        <v>1257</v>
      </c>
      <c r="B4" s="8" t="s">
        <v>1258</v>
      </c>
      <c r="C4" s="8" t="s">
        <v>1259</v>
      </c>
      <c r="D4" s="9">
        <v>47209</v>
      </c>
    </row>
    <row r="5" spans="1:5" x14ac:dyDescent="0.25">
      <c r="A5" s="13" t="s">
        <v>1260</v>
      </c>
      <c r="B5" s="8" t="s">
        <v>1261</v>
      </c>
      <c r="C5" s="8" t="s">
        <v>1262</v>
      </c>
      <c r="D5" s="9">
        <v>23102</v>
      </c>
    </row>
    <row r="6" spans="1:5" x14ac:dyDescent="0.25">
      <c r="A6" s="13" t="s">
        <v>1263</v>
      </c>
      <c r="B6" s="8" t="s">
        <v>1264</v>
      </c>
      <c r="C6" s="8" t="s">
        <v>1265</v>
      </c>
      <c r="D6" s="10">
        <v>45631</v>
      </c>
    </row>
    <row r="7" spans="1:5" x14ac:dyDescent="0.25">
      <c r="A7" s="13" t="s">
        <v>1266</v>
      </c>
      <c r="B7" s="8" t="s">
        <v>1267</v>
      </c>
      <c r="C7" s="8" t="s">
        <v>1268</v>
      </c>
      <c r="D7" s="9">
        <v>11810</v>
      </c>
    </row>
    <row r="8" spans="1:5" x14ac:dyDescent="0.25">
      <c r="A8" s="13" t="s">
        <v>1269</v>
      </c>
      <c r="B8" s="8" t="s">
        <v>1270</v>
      </c>
      <c r="C8" s="8" t="s">
        <v>1271</v>
      </c>
      <c r="D8" s="9">
        <v>12540</v>
      </c>
    </row>
    <row r="9" spans="1:5" x14ac:dyDescent="0.25">
      <c r="A9" s="13" t="s">
        <v>1272</v>
      </c>
      <c r="B9" s="8" t="s">
        <v>1273</v>
      </c>
      <c r="C9" s="8" t="s">
        <v>1274</v>
      </c>
      <c r="D9" s="9">
        <v>15462</v>
      </c>
    </row>
    <row r="10" spans="1:5" x14ac:dyDescent="0.25">
      <c r="A10" s="13" t="s">
        <v>1275</v>
      </c>
      <c r="B10" s="8" t="s">
        <v>1276</v>
      </c>
      <c r="C10" s="8" t="s">
        <v>1277</v>
      </c>
      <c r="D10" s="9">
        <v>28246</v>
      </c>
    </row>
    <row r="11" spans="1:5" x14ac:dyDescent="0.25">
      <c r="A11" s="13" t="s">
        <v>1278</v>
      </c>
      <c r="B11" s="8" t="s">
        <v>1279</v>
      </c>
      <c r="C11" s="8" t="s">
        <v>1280</v>
      </c>
      <c r="D11" s="10">
        <v>45297</v>
      </c>
    </row>
    <row r="12" spans="1:5" x14ac:dyDescent="0.25">
      <c r="A12" s="13" t="s">
        <v>1281</v>
      </c>
      <c r="B12" s="8" t="s">
        <v>1282</v>
      </c>
      <c r="C12" s="8" t="s">
        <v>1283</v>
      </c>
      <c r="D12" s="9">
        <v>17685</v>
      </c>
    </row>
    <row r="13" spans="1:5" x14ac:dyDescent="0.25">
      <c r="A13" s="24"/>
      <c r="B13" s="24"/>
      <c r="C13" s="24"/>
      <c r="D13" s="24"/>
      <c r="E13" s="14"/>
    </row>
    <row r="14" spans="1:5" x14ac:dyDescent="0.25">
      <c r="B14">
        <v>5</v>
      </c>
      <c r="C14">
        <v>61.9</v>
      </c>
    </row>
  </sheetData>
  <mergeCells count="4">
    <mergeCell ref="B1:B2"/>
    <mergeCell ref="C1:C2"/>
    <mergeCell ref="D1:D2"/>
    <mergeCell ref="A13:D13"/>
  </mergeCells>
  <hyperlinks>
    <hyperlink ref="A2" r:id="rId1" display="https://www.astronomical.org/constellationsCopy/cam.html"/>
    <hyperlink ref="D1" r:id="rId2" display="https://www.astronomical.org/constellationsCopy/cam.html"/>
  </hyperlinks>
  <pageMargins left="0.7" right="0.7" top="0.75" bottom="0.75" header="0.3" footer="0.3"/>
  <drawing r:id="rId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sqref="A1:C11"/>
    </sheetView>
  </sheetViews>
  <sheetFormatPr defaultRowHeight="15" x14ac:dyDescent="0.25"/>
  <cols>
    <col min="1" max="1" width="16" customWidth="1"/>
    <col min="2" max="2" width="16.5703125" customWidth="1"/>
    <col min="3" max="3" width="18.85546875" customWidth="1"/>
    <col min="4" max="4" width="12.7109375" customWidth="1"/>
  </cols>
  <sheetData>
    <row r="1" spans="1:5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8" t="s">
        <v>1284</v>
      </c>
      <c r="B3" s="8" t="s">
        <v>1285</v>
      </c>
      <c r="C3" s="8" t="s">
        <v>1286</v>
      </c>
      <c r="D3" s="9">
        <v>32905</v>
      </c>
    </row>
    <row r="4" spans="1:5" x14ac:dyDescent="0.25">
      <c r="A4" s="8" t="s">
        <v>1287</v>
      </c>
      <c r="B4" s="8" t="s">
        <v>1288</v>
      </c>
      <c r="C4" s="8" t="s">
        <v>1289</v>
      </c>
      <c r="D4" s="9">
        <v>46113</v>
      </c>
    </row>
    <row r="5" spans="1:5" x14ac:dyDescent="0.25">
      <c r="A5" s="13" t="s">
        <v>1290</v>
      </c>
      <c r="B5" s="8" t="s">
        <v>1291</v>
      </c>
      <c r="C5" s="8" t="s">
        <v>1292</v>
      </c>
      <c r="D5" s="9">
        <v>26755</v>
      </c>
    </row>
    <row r="6" spans="1:5" x14ac:dyDescent="0.25">
      <c r="A6" s="13" t="s">
        <v>1293</v>
      </c>
      <c r="B6" s="8" t="s">
        <v>1294</v>
      </c>
      <c r="C6" s="8" t="s">
        <v>1295</v>
      </c>
      <c r="D6" s="10">
        <v>45327</v>
      </c>
    </row>
    <row r="7" spans="1:5" x14ac:dyDescent="0.25">
      <c r="A7" s="13" t="s">
        <v>1296</v>
      </c>
      <c r="B7" s="8" t="s">
        <v>1297</v>
      </c>
      <c r="C7" s="8" t="s">
        <v>1298</v>
      </c>
      <c r="D7" s="9">
        <v>45778</v>
      </c>
    </row>
    <row r="8" spans="1:5" x14ac:dyDescent="0.25">
      <c r="A8" s="13" t="s">
        <v>1299</v>
      </c>
      <c r="B8" s="8" t="s">
        <v>1300</v>
      </c>
      <c r="C8" s="8" t="s">
        <v>1301</v>
      </c>
      <c r="D8" s="9">
        <v>47239</v>
      </c>
    </row>
    <row r="9" spans="1:5" x14ac:dyDescent="0.25">
      <c r="A9" s="13" t="s">
        <v>1302</v>
      </c>
      <c r="B9" s="8" t="s">
        <v>1303</v>
      </c>
      <c r="C9" s="8" t="s">
        <v>1304</v>
      </c>
      <c r="D9" s="9">
        <v>22037</v>
      </c>
    </row>
    <row r="10" spans="1:5" x14ac:dyDescent="0.25">
      <c r="A10" s="13" t="s">
        <v>1305</v>
      </c>
      <c r="B10" s="8" t="s">
        <v>1306</v>
      </c>
      <c r="C10" s="8" t="s">
        <v>1307</v>
      </c>
      <c r="D10" s="9">
        <v>24228</v>
      </c>
    </row>
    <row r="11" spans="1:5" x14ac:dyDescent="0.25">
      <c r="A11" s="13" t="s">
        <v>1308</v>
      </c>
      <c r="B11" s="8" t="s">
        <v>1309</v>
      </c>
      <c r="C11" s="8" t="s">
        <v>1310</v>
      </c>
      <c r="D11" s="9">
        <v>33359</v>
      </c>
    </row>
    <row r="12" spans="1:5" x14ac:dyDescent="0.25">
      <c r="A12" s="24"/>
      <c r="B12" s="24"/>
      <c r="C12" s="24"/>
      <c r="D12" s="24"/>
      <c r="E12" s="14"/>
    </row>
    <row r="13" spans="1:5" x14ac:dyDescent="0.25">
      <c r="B13">
        <v>12.44</v>
      </c>
      <c r="C13">
        <v>39.880000000000003</v>
      </c>
    </row>
  </sheetData>
  <mergeCells count="4">
    <mergeCell ref="B1:B2"/>
    <mergeCell ref="C1:C2"/>
    <mergeCell ref="D1:D2"/>
    <mergeCell ref="A12:D12"/>
  </mergeCells>
  <hyperlinks>
    <hyperlink ref="A2" r:id="rId1" display="https://www.astronomical.org/constellationsCopy/cvn.html"/>
    <hyperlink ref="D1" r:id="rId2" display="https://www.astronomical.org/constellationsCopy/cvn.html"/>
  </hyperlinks>
  <pageMargins left="0.7" right="0.7" top="0.75" bottom="0.75" header="0.3" footer="0.3"/>
  <drawing r:id="rId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sqref="A1:C11"/>
    </sheetView>
  </sheetViews>
  <sheetFormatPr defaultRowHeight="15" x14ac:dyDescent="0.25"/>
  <cols>
    <col min="1" max="1" width="14.140625" customWidth="1"/>
    <col min="2" max="2" width="16.140625" customWidth="1"/>
    <col min="3" max="3" width="17.5703125" customWidth="1"/>
    <col min="4" max="4" width="12.28515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1311</v>
      </c>
      <c r="B3" s="8" t="s">
        <v>1312</v>
      </c>
      <c r="C3" s="8" t="s">
        <v>1313</v>
      </c>
      <c r="D3" s="9">
        <v>46113</v>
      </c>
    </row>
    <row r="4" spans="1:5" x14ac:dyDescent="0.25">
      <c r="A4" s="13" t="s">
        <v>1314</v>
      </c>
      <c r="B4" s="8" t="s">
        <v>1315</v>
      </c>
      <c r="C4" s="8" t="s">
        <v>1316</v>
      </c>
      <c r="D4" s="9">
        <v>28946</v>
      </c>
    </row>
    <row r="5" spans="1:5" x14ac:dyDescent="0.25">
      <c r="A5" s="13" t="s">
        <v>1317</v>
      </c>
      <c r="B5" s="8" t="s">
        <v>1318</v>
      </c>
      <c r="C5" s="8" t="s">
        <v>1319</v>
      </c>
      <c r="D5" s="9">
        <v>29677</v>
      </c>
    </row>
    <row r="6" spans="1:5" x14ac:dyDescent="0.25">
      <c r="A6" s="13" t="s">
        <v>1320</v>
      </c>
      <c r="B6" s="8" t="s">
        <v>1321</v>
      </c>
      <c r="C6" s="8" t="s">
        <v>1322</v>
      </c>
      <c r="D6" s="9">
        <v>34425</v>
      </c>
    </row>
    <row r="7" spans="1:5" x14ac:dyDescent="0.25">
      <c r="A7" s="13" t="s">
        <v>1323</v>
      </c>
      <c r="B7" s="8" t="s">
        <v>1324</v>
      </c>
      <c r="C7" s="8" t="s">
        <v>1325</v>
      </c>
      <c r="D7" s="10">
        <v>45327</v>
      </c>
    </row>
    <row r="8" spans="1:5" x14ac:dyDescent="0.25">
      <c r="A8" s="13" t="s">
        <v>1326</v>
      </c>
      <c r="B8" s="8" t="s">
        <v>1327</v>
      </c>
      <c r="C8" s="8" t="s">
        <v>1328</v>
      </c>
      <c r="D8" s="9">
        <v>25324</v>
      </c>
    </row>
    <row r="9" spans="1:5" x14ac:dyDescent="0.25">
      <c r="A9" s="13" t="s">
        <v>1329</v>
      </c>
      <c r="B9" s="8" t="s">
        <v>1330</v>
      </c>
      <c r="C9" s="8" t="s">
        <v>1331</v>
      </c>
      <c r="D9" s="9">
        <v>36281</v>
      </c>
    </row>
    <row r="10" spans="1:5" x14ac:dyDescent="0.25">
      <c r="A10" s="13" t="s">
        <v>1332</v>
      </c>
      <c r="B10" s="8" t="s">
        <v>1333</v>
      </c>
      <c r="C10" s="8" t="s">
        <v>1334</v>
      </c>
      <c r="D10" s="9">
        <v>11841</v>
      </c>
    </row>
    <row r="11" spans="1:5" x14ac:dyDescent="0.25">
      <c r="A11" s="13" t="s">
        <v>1335</v>
      </c>
      <c r="B11" s="8" t="s">
        <v>1336</v>
      </c>
      <c r="C11" s="8" t="s">
        <v>1337</v>
      </c>
      <c r="D11" s="9">
        <v>14397</v>
      </c>
    </row>
    <row r="12" spans="1:5" x14ac:dyDescent="0.25">
      <c r="A12" s="24"/>
      <c r="B12" s="24"/>
      <c r="C12" s="24"/>
      <c r="D12" s="24"/>
      <c r="E12" s="14"/>
    </row>
    <row r="13" spans="1:5" x14ac:dyDescent="0.25">
      <c r="B13">
        <v>12.22</v>
      </c>
      <c r="C13">
        <v>21.44</v>
      </c>
    </row>
  </sheetData>
  <mergeCells count="4">
    <mergeCell ref="B1:B2"/>
    <mergeCell ref="C1:C2"/>
    <mergeCell ref="D1:D2"/>
    <mergeCell ref="A12:D12"/>
  </mergeCells>
  <hyperlinks>
    <hyperlink ref="A2" r:id="rId1" display="https://www.astronomical.org/constellationsCopy/com.html"/>
    <hyperlink ref="D1" r:id="rId2" display="https://www.astronomical.org/constellationsCopy/com.html"/>
  </hyperlinks>
  <pageMargins left="0.7" right="0.7" top="0.75" bottom="0.75" header="0.3" footer="0.3"/>
  <drawing r:id="rId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8"/>
  <sheetViews>
    <sheetView workbookViewId="0">
      <selection sqref="A1:C6"/>
    </sheetView>
  </sheetViews>
  <sheetFormatPr defaultRowHeight="15" x14ac:dyDescent="0.25"/>
  <cols>
    <col min="2" max="2" width="16.28515625" customWidth="1"/>
    <col min="3" max="3" width="17.85546875" customWidth="1"/>
    <col min="4" max="4" width="11.8554687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5" x14ac:dyDescent="0.25">
      <c r="A2" s="7" t="s">
        <v>34</v>
      </c>
      <c r="B2" s="19"/>
      <c r="C2" s="19"/>
      <c r="D2" s="21"/>
    </row>
    <row r="3" spans="1:4" ht="30" x14ac:dyDescent="0.25">
      <c r="A3" s="1" t="s">
        <v>1338</v>
      </c>
      <c r="B3" s="1" t="s">
        <v>1339</v>
      </c>
      <c r="C3" s="1" t="s">
        <v>1340</v>
      </c>
      <c r="D3" s="3">
        <v>44958</v>
      </c>
    </row>
    <row r="4" spans="1:4" ht="30" x14ac:dyDescent="0.25">
      <c r="A4" s="1" t="s">
        <v>1341</v>
      </c>
      <c r="B4" s="1" t="s">
        <v>1342</v>
      </c>
      <c r="C4" s="1" t="s">
        <v>1343</v>
      </c>
      <c r="D4" s="3">
        <v>24898</v>
      </c>
    </row>
    <row r="5" spans="1:4" ht="30" x14ac:dyDescent="0.25">
      <c r="A5" s="4" t="s">
        <v>1344</v>
      </c>
      <c r="B5" s="1" t="s">
        <v>1345</v>
      </c>
      <c r="C5" s="1" t="s">
        <v>1346</v>
      </c>
      <c r="D5" s="3">
        <v>41730</v>
      </c>
    </row>
    <row r="6" spans="1:4" ht="30" x14ac:dyDescent="0.25">
      <c r="A6" s="4" t="s">
        <v>1347</v>
      </c>
      <c r="B6" s="1" t="s">
        <v>1348</v>
      </c>
      <c r="C6" s="1" t="s">
        <v>1349</v>
      </c>
      <c r="D6" s="3">
        <v>42095</v>
      </c>
    </row>
    <row r="8" spans="1:4" x14ac:dyDescent="0.25">
      <c r="B8">
        <f>AVERAGE(15,15,15,15)</f>
        <v>15</v>
      </c>
      <c r="C8">
        <f>AVERAGE(26,29,31,26)</f>
        <v>28</v>
      </c>
    </row>
  </sheetData>
  <mergeCells count="3">
    <mergeCell ref="B1:B2"/>
    <mergeCell ref="C1:C2"/>
    <mergeCell ref="D1:D2"/>
  </mergeCells>
  <hyperlinks>
    <hyperlink ref="A2" r:id="rId1" display="https://www.astronomical.org/constellationsCopy/crb.html"/>
    <hyperlink ref="D1" r:id="rId2" display="https://www.astronomical.org/constellationsCopy/crb.html"/>
  </hyperlinks>
  <pageMargins left="0.7" right="0.7" top="0.75" bottom="0.75" header="0.3" footer="0.3"/>
  <drawing r:id="rId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1"/>
  <sheetViews>
    <sheetView workbookViewId="0">
      <selection sqref="A1:C29"/>
    </sheetView>
  </sheetViews>
  <sheetFormatPr defaultRowHeight="15" x14ac:dyDescent="0.25"/>
  <cols>
    <col min="1" max="1" width="16.28515625" customWidth="1"/>
    <col min="2" max="2" width="16" customWidth="1"/>
    <col min="3" max="3" width="18.42578125" customWidth="1"/>
    <col min="4" max="4" width="13.28515625" customWidth="1"/>
  </cols>
  <sheetData>
    <row r="1" spans="1:4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x14ac:dyDescent="0.25">
      <c r="A3" s="8" t="s">
        <v>1350</v>
      </c>
      <c r="B3" s="8" t="s">
        <v>1351</v>
      </c>
      <c r="C3" s="8" t="s">
        <v>1352</v>
      </c>
      <c r="D3" s="9">
        <v>44958</v>
      </c>
    </row>
    <row r="4" spans="1:4" x14ac:dyDescent="0.25">
      <c r="A4" s="8" t="s">
        <v>1353</v>
      </c>
      <c r="B4" s="8" t="s">
        <v>1354</v>
      </c>
      <c r="C4" s="8" t="s">
        <v>1355</v>
      </c>
      <c r="D4" s="9">
        <v>28887</v>
      </c>
    </row>
    <row r="5" spans="1:4" x14ac:dyDescent="0.25">
      <c r="A5" s="8" t="s">
        <v>1356</v>
      </c>
      <c r="B5" s="8" t="s">
        <v>1357</v>
      </c>
      <c r="C5" s="8" t="s">
        <v>1358</v>
      </c>
      <c r="D5" s="10">
        <v>45476</v>
      </c>
    </row>
    <row r="6" spans="1:4" x14ac:dyDescent="0.25">
      <c r="A6" s="13" t="s">
        <v>1359</v>
      </c>
      <c r="B6" s="8" t="s">
        <v>1360</v>
      </c>
      <c r="C6" s="8" t="s">
        <v>1361</v>
      </c>
      <c r="D6" s="9">
        <v>42795</v>
      </c>
    </row>
    <row r="7" spans="1:4" x14ac:dyDescent="0.25">
      <c r="A7" s="8" t="s">
        <v>1362</v>
      </c>
      <c r="B7" s="8" t="s">
        <v>1363</v>
      </c>
      <c r="C7" s="8" t="s">
        <v>1364</v>
      </c>
      <c r="D7" s="9">
        <v>47178</v>
      </c>
    </row>
    <row r="8" spans="1:4" x14ac:dyDescent="0.25">
      <c r="A8" s="13" t="s">
        <v>1365</v>
      </c>
      <c r="B8" s="8" t="s">
        <v>1366</v>
      </c>
      <c r="C8" s="8" t="s">
        <v>1367</v>
      </c>
      <c r="D8" s="9">
        <v>20880</v>
      </c>
    </row>
    <row r="9" spans="1:4" x14ac:dyDescent="0.25">
      <c r="A9" s="8" t="s">
        <v>1368</v>
      </c>
      <c r="B9" s="8" t="s">
        <v>1369</v>
      </c>
      <c r="C9" s="8" t="s">
        <v>1370</v>
      </c>
      <c r="D9" s="9">
        <v>23802</v>
      </c>
    </row>
    <row r="10" spans="1:4" x14ac:dyDescent="0.25">
      <c r="A10" s="8" t="s">
        <v>1371</v>
      </c>
      <c r="B10" s="8" t="s">
        <v>1372</v>
      </c>
      <c r="C10" s="8" t="s">
        <v>1373</v>
      </c>
      <c r="D10" s="9">
        <v>27454</v>
      </c>
    </row>
    <row r="11" spans="1:4" x14ac:dyDescent="0.25">
      <c r="A11" s="8" t="s">
        <v>1374</v>
      </c>
      <c r="B11" s="8" t="s">
        <v>1375</v>
      </c>
      <c r="C11" s="8" t="s">
        <v>1376</v>
      </c>
      <c r="D11" s="9">
        <v>30742</v>
      </c>
    </row>
    <row r="12" spans="1:4" x14ac:dyDescent="0.25">
      <c r="A12" s="13" t="s">
        <v>1377</v>
      </c>
      <c r="B12" s="8" t="s">
        <v>1378</v>
      </c>
      <c r="C12" s="8" t="s">
        <v>1379</v>
      </c>
      <c r="D12" s="9">
        <v>31837</v>
      </c>
    </row>
    <row r="13" spans="1:4" x14ac:dyDescent="0.25">
      <c r="A13" s="13" t="s">
        <v>1380</v>
      </c>
      <c r="B13" s="8" t="s">
        <v>1381</v>
      </c>
      <c r="C13" s="8" t="s">
        <v>1382</v>
      </c>
      <c r="D13" s="10">
        <v>45295</v>
      </c>
    </row>
    <row r="14" spans="1:4" x14ac:dyDescent="0.25">
      <c r="A14" s="13" t="s">
        <v>1383</v>
      </c>
      <c r="B14" s="8" t="s">
        <v>1384</v>
      </c>
      <c r="C14" s="8" t="s">
        <v>1385</v>
      </c>
      <c r="D14" s="9">
        <v>16528</v>
      </c>
    </row>
    <row r="15" spans="1:4" x14ac:dyDescent="0.25">
      <c r="A15" s="13" t="s">
        <v>1386</v>
      </c>
      <c r="B15" s="8" t="s">
        <v>1387</v>
      </c>
      <c r="C15" s="8" t="s">
        <v>1388</v>
      </c>
      <c r="D15" s="9">
        <v>21276</v>
      </c>
    </row>
    <row r="16" spans="1:4" x14ac:dyDescent="0.25">
      <c r="A16" s="13" t="s">
        <v>1389</v>
      </c>
      <c r="B16" s="8" t="s">
        <v>1390</v>
      </c>
      <c r="C16" s="8" t="s">
        <v>1391</v>
      </c>
      <c r="D16" s="9">
        <v>23833</v>
      </c>
    </row>
    <row r="17" spans="1:5" x14ac:dyDescent="0.25">
      <c r="A17" s="13" t="s">
        <v>1392</v>
      </c>
      <c r="B17" s="8" t="s">
        <v>1393</v>
      </c>
      <c r="C17" s="8" t="s">
        <v>1394</v>
      </c>
      <c r="D17" s="9">
        <v>24198</v>
      </c>
    </row>
    <row r="18" spans="1:5" x14ac:dyDescent="0.25">
      <c r="A18" s="13" t="s">
        <v>1395</v>
      </c>
      <c r="B18" s="8" t="s">
        <v>1396</v>
      </c>
      <c r="C18" s="8" t="s">
        <v>1397</v>
      </c>
      <c r="D18" s="9">
        <v>29312</v>
      </c>
    </row>
    <row r="19" spans="1:5" x14ac:dyDescent="0.25">
      <c r="A19" s="13" t="s">
        <v>1398</v>
      </c>
      <c r="B19" s="8" t="s">
        <v>1399</v>
      </c>
      <c r="C19" s="8" t="s">
        <v>1400</v>
      </c>
      <c r="D19" s="9">
        <v>30042</v>
      </c>
    </row>
    <row r="20" spans="1:5" x14ac:dyDescent="0.25">
      <c r="A20" s="13" t="s">
        <v>1401</v>
      </c>
      <c r="B20" s="8" t="s">
        <v>1402</v>
      </c>
      <c r="C20" s="8" t="s">
        <v>1403</v>
      </c>
      <c r="D20" s="9">
        <v>31868</v>
      </c>
    </row>
    <row r="21" spans="1:5" x14ac:dyDescent="0.25">
      <c r="A21" s="13" t="s">
        <v>1404</v>
      </c>
      <c r="B21" s="8" t="s">
        <v>1405</v>
      </c>
      <c r="C21" s="8" t="s">
        <v>1406</v>
      </c>
      <c r="D21" s="9">
        <v>32234</v>
      </c>
    </row>
    <row r="22" spans="1:5" x14ac:dyDescent="0.25">
      <c r="A22" s="13" t="s">
        <v>1407</v>
      </c>
      <c r="B22" s="8" t="s">
        <v>1408</v>
      </c>
      <c r="C22" s="8" t="s">
        <v>1409</v>
      </c>
      <c r="D22" s="11" t="s">
        <v>712</v>
      </c>
    </row>
    <row r="23" spans="1:5" x14ac:dyDescent="0.25">
      <c r="A23" s="13" t="s">
        <v>1410</v>
      </c>
      <c r="B23" s="8" t="s">
        <v>1411</v>
      </c>
      <c r="C23" s="8" t="s">
        <v>1412</v>
      </c>
      <c r="D23" s="10">
        <v>45356</v>
      </c>
    </row>
    <row r="24" spans="1:5" x14ac:dyDescent="0.25">
      <c r="A24" s="13" t="s">
        <v>1413</v>
      </c>
      <c r="B24" s="8" t="s">
        <v>1414</v>
      </c>
      <c r="C24" s="8" t="s">
        <v>1415</v>
      </c>
      <c r="D24" s="10">
        <v>45387</v>
      </c>
    </row>
    <row r="25" spans="1:5" x14ac:dyDescent="0.25">
      <c r="A25" s="13" t="s">
        <v>1416</v>
      </c>
      <c r="B25" s="8" t="s">
        <v>1417</v>
      </c>
      <c r="C25" s="8" t="s">
        <v>1418</v>
      </c>
      <c r="D25" s="10">
        <v>45417</v>
      </c>
    </row>
    <row r="26" spans="1:5" x14ac:dyDescent="0.25">
      <c r="A26" s="8" t="s">
        <v>1419</v>
      </c>
      <c r="B26" s="8" t="s">
        <v>1420</v>
      </c>
      <c r="C26" s="8" t="s">
        <v>1421</v>
      </c>
      <c r="D26" s="9">
        <v>43952</v>
      </c>
    </row>
    <row r="27" spans="1:5" x14ac:dyDescent="0.25">
      <c r="A27" s="13" t="s">
        <v>1422</v>
      </c>
      <c r="B27" s="8" t="s">
        <v>1423</v>
      </c>
      <c r="C27" s="8" t="s">
        <v>1424</v>
      </c>
      <c r="D27" s="9">
        <v>45413</v>
      </c>
    </row>
    <row r="28" spans="1:5" x14ac:dyDescent="0.25">
      <c r="A28" s="13" t="s">
        <v>1425</v>
      </c>
      <c r="B28" s="8" t="s">
        <v>1426</v>
      </c>
      <c r="C28" s="8" t="s">
        <v>1427</v>
      </c>
      <c r="D28" s="9">
        <v>11079</v>
      </c>
    </row>
    <row r="29" spans="1:5" x14ac:dyDescent="0.25">
      <c r="A29" s="13" t="s">
        <v>1428</v>
      </c>
      <c r="B29" s="8" t="s">
        <v>1429</v>
      </c>
      <c r="C29" s="8" t="s">
        <v>1430</v>
      </c>
      <c r="D29" s="9">
        <v>27515</v>
      </c>
    </row>
    <row r="30" spans="1:5" x14ac:dyDescent="0.25">
      <c r="A30" s="24"/>
      <c r="B30" s="24"/>
      <c r="C30" s="24"/>
      <c r="D30" s="24"/>
      <c r="E30" s="14"/>
    </row>
    <row r="31" spans="1:5" x14ac:dyDescent="0.25">
      <c r="B31">
        <v>16.29</v>
      </c>
      <c r="C31">
        <v>65.22</v>
      </c>
    </row>
  </sheetData>
  <mergeCells count="4">
    <mergeCell ref="B1:B2"/>
    <mergeCell ref="C1:C2"/>
    <mergeCell ref="D1:D2"/>
    <mergeCell ref="A30:D30"/>
  </mergeCells>
  <hyperlinks>
    <hyperlink ref="A2" r:id="rId1" display="https://www.astronomical.org/constellationsCopy/dra.html"/>
    <hyperlink ref="D1" r:id="rId2" display="https://www.astronomical.org/constellationsCopy/dra.html"/>
  </hyperlinks>
  <pageMargins left="0.7" right="0.7" top="0.75" bottom="0.75" header="0.3" footer="0.3"/>
  <drawing r:id="rId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sqref="A1:C11"/>
    </sheetView>
  </sheetViews>
  <sheetFormatPr defaultRowHeight="15" x14ac:dyDescent="0.25"/>
  <cols>
    <col min="1" max="1" width="13.140625" customWidth="1"/>
    <col min="2" max="2" width="17.28515625" customWidth="1"/>
    <col min="3" max="3" width="18.42578125" customWidth="1"/>
    <col min="4" max="4" width="11.71093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1431</v>
      </c>
      <c r="B3" s="8" t="s">
        <v>1432</v>
      </c>
      <c r="C3" s="8" t="s">
        <v>1433</v>
      </c>
      <c r="D3" s="9">
        <v>30376</v>
      </c>
    </row>
    <row r="4" spans="1:5" x14ac:dyDescent="0.25">
      <c r="A4" s="13" t="s">
        <v>1434</v>
      </c>
      <c r="B4" s="8" t="s">
        <v>1435</v>
      </c>
      <c r="C4" s="8" t="s">
        <v>1436</v>
      </c>
      <c r="D4" s="9">
        <v>44287</v>
      </c>
    </row>
    <row r="5" spans="1:5" x14ac:dyDescent="0.25">
      <c r="A5" s="13" t="s">
        <v>1437</v>
      </c>
      <c r="B5" s="8" t="s">
        <v>1438</v>
      </c>
      <c r="C5" s="8" t="s">
        <v>1439</v>
      </c>
      <c r="D5" s="9">
        <v>20180</v>
      </c>
    </row>
    <row r="6" spans="1:5" x14ac:dyDescent="0.25">
      <c r="A6" s="13" t="s">
        <v>1440</v>
      </c>
      <c r="B6" s="8" t="s">
        <v>1441</v>
      </c>
      <c r="C6" s="8" t="s">
        <v>1442</v>
      </c>
      <c r="D6" s="9">
        <v>26024</v>
      </c>
    </row>
    <row r="7" spans="1:5" x14ac:dyDescent="0.25">
      <c r="A7" s="13" t="s">
        <v>1443</v>
      </c>
      <c r="B7" s="8" t="s">
        <v>1444</v>
      </c>
      <c r="C7" s="8" t="s">
        <v>1445</v>
      </c>
      <c r="D7" s="10">
        <v>45509</v>
      </c>
    </row>
    <row r="8" spans="1:5" x14ac:dyDescent="0.25">
      <c r="A8" s="13" t="s">
        <v>1446</v>
      </c>
      <c r="B8" s="8" t="s">
        <v>1447</v>
      </c>
      <c r="C8" s="8" t="s">
        <v>1448</v>
      </c>
      <c r="D8" s="9">
        <v>41760</v>
      </c>
    </row>
    <row r="9" spans="1:5" x14ac:dyDescent="0.25">
      <c r="A9" s="13" t="s">
        <v>1449</v>
      </c>
      <c r="B9" s="8" t="s">
        <v>1450</v>
      </c>
      <c r="C9" s="8" t="s">
        <v>1451</v>
      </c>
      <c r="D9" s="9">
        <v>45413</v>
      </c>
    </row>
    <row r="10" spans="1:5" x14ac:dyDescent="0.25">
      <c r="A10" s="13" t="s">
        <v>1452</v>
      </c>
      <c r="B10" s="8" t="s">
        <v>1453</v>
      </c>
      <c r="C10" s="8" t="s">
        <v>1454</v>
      </c>
      <c r="D10" s="9">
        <v>13271</v>
      </c>
    </row>
    <row r="11" spans="1:5" x14ac:dyDescent="0.25">
      <c r="A11" s="13" t="s">
        <v>1455</v>
      </c>
      <c r="B11" s="8" t="s">
        <v>1456</v>
      </c>
      <c r="C11" s="8" t="s">
        <v>1457</v>
      </c>
      <c r="D11" s="9">
        <v>32994</v>
      </c>
    </row>
    <row r="12" spans="1:5" x14ac:dyDescent="0.25">
      <c r="A12" s="24"/>
      <c r="B12" s="24"/>
      <c r="C12" s="24"/>
      <c r="D12" s="24"/>
      <c r="E12" s="14"/>
    </row>
    <row r="13" spans="1:5" x14ac:dyDescent="0.25">
      <c r="B13">
        <v>9.77</v>
      </c>
      <c r="C13">
        <v>32.770000000000003</v>
      </c>
    </row>
  </sheetData>
  <mergeCells count="4">
    <mergeCell ref="B1:B2"/>
    <mergeCell ref="C1:C2"/>
    <mergeCell ref="D1:D2"/>
    <mergeCell ref="A12:D12"/>
  </mergeCells>
  <hyperlinks>
    <hyperlink ref="A2" r:id="rId1" display="https://www.astronomical.org/constellationsCopy/lmi.html"/>
    <hyperlink ref="D1" r:id="rId2" display="https://www.astronomical.org/constellationsCopy/lmi.html"/>
  </hyperlinks>
  <pageMargins left="0.7" right="0.7" top="0.75" bottom="0.75" header="0.3" footer="0.3"/>
  <drawing r:id="rId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4"/>
  <sheetViews>
    <sheetView workbookViewId="0">
      <selection sqref="A1:C12"/>
    </sheetView>
  </sheetViews>
  <sheetFormatPr defaultRowHeight="15" x14ac:dyDescent="0.25"/>
  <cols>
    <col min="2" max="2" width="18.28515625" customWidth="1"/>
    <col min="3" max="3" width="18.42578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5" x14ac:dyDescent="0.25">
      <c r="A2" s="7" t="s">
        <v>34</v>
      </c>
      <c r="B2" s="23"/>
      <c r="C2" s="23"/>
      <c r="D2" s="21"/>
    </row>
    <row r="3" spans="1:5" x14ac:dyDescent="0.25">
      <c r="A3" s="13" t="s">
        <v>1458</v>
      </c>
      <c r="B3" s="8" t="s">
        <v>1459</v>
      </c>
      <c r="C3" s="8" t="s">
        <v>1460</v>
      </c>
      <c r="D3" s="9">
        <v>41334</v>
      </c>
    </row>
    <row r="4" spans="1:5" x14ac:dyDescent="0.25">
      <c r="A4" s="13" t="s">
        <v>1461</v>
      </c>
      <c r="B4" s="8" t="s">
        <v>1462</v>
      </c>
      <c r="C4" s="8" t="s">
        <v>1463</v>
      </c>
      <c r="D4" s="9">
        <v>45748</v>
      </c>
    </row>
    <row r="5" spans="1:5" x14ac:dyDescent="0.25">
      <c r="A5" s="13" t="s">
        <v>1464</v>
      </c>
      <c r="B5" s="8" t="s">
        <v>1465</v>
      </c>
      <c r="C5" s="8" t="s">
        <v>1466</v>
      </c>
      <c r="D5" s="9">
        <v>17624</v>
      </c>
    </row>
    <row r="6" spans="1:5" x14ac:dyDescent="0.25">
      <c r="A6" s="13" t="s">
        <v>1467</v>
      </c>
      <c r="B6" s="8" t="s">
        <v>1468</v>
      </c>
      <c r="C6" s="8" t="s">
        <v>1469</v>
      </c>
      <c r="D6" s="9">
        <v>30773</v>
      </c>
    </row>
    <row r="7" spans="1:5" x14ac:dyDescent="0.25">
      <c r="A7" s="13" t="s">
        <v>1470</v>
      </c>
      <c r="B7" s="8" t="s">
        <v>1471</v>
      </c>
      <c r="C7" s="8" t="s">
        <v>1472</v>
      </c>
      <c r="D7" s="9">
        <v>36251</v>
      </c>
    </row>
    <row r="8" spans="1:5" x14ac:dyDescent="0.25">
      <c r="A8" s="13" t="s">
        <v>1473</v>
      </c>
      <c r="B8" s="8" t="s">
        <v>1474</v>
      </c>
      <c r="C8" s="8" t="s">
        <v>1475</v>
      </c>
      <c r="D8" s="9">
        <v>11810</v>
      </c>
    </row>
    <row r="9" spans="1:5" x14ac:dyDescent="0.25">
      <c r="A9" s="13" t="s">
        <v>1476</v>
      </c>
      <c r="B9" s="8" t="s">
        <v>1477</v>
      </c>
      <c r="C9" s="8" t="s">
        <v>1478</v>
      </c>
      <c r="D9" s="9">
        <v>13636</v>
      </c>
    </row>
    <row r="10" spans="1:5" x14ac:dyDescent="0.25">
      <c r="A10" s="13" t="s">
        <v>1479</v>
      </c>
      <c r="B10" s="8" t="s">
        <v>1480</v>
      </c>
      <c r="C10" s="8" t="s">
        <v>1481</v>
      </c>
      <c r="D10" s="9">
        <v>16558</v>
      </c>
    </row>
    <row r="11" spans="1:5" x14ac:dyDescent="0.25">
      <c r="A11" s="13" t="s">
        <v>1482</v>
      </c>
      <c r="B11" s="8" t="s">
        <v>1483</v>
      </c>
      <c r="C11" s="8" t="s">
        <v>1484</v>
      </c>
      <c r="D11" s="9">
        <v>29707</v>
      </c>
    </row>
    <row r="12" spans="1:5" x14ac:dyDescent="0.25">
      <c r="A12" s="13" t="s">
        <v>1485</v>
      </c>
      <c r="B12" s="8" t="s">
        <v>1486</v>
      </c>
      <c r="C12" s="8" t="s">
        <v>1487</v>
      </c>
      <c r="D12" s="9">
        <v>34455</v>
      </c>
    </row>
    <row r="13" spans="1:5" x14ac:dyDescent="0.25">
      <c r="A13" s="24"/>
      <c r="B13" s="24"/>
      <c r="C13" s="24"/>
      <c r="D13" s="24"/>
      <c r="E13" s="14"/>
    </row>
    <row r="14" spans="1:5" x14ac:dyDescent="0.25">
      <c r="B14">
        <v>7.5</v>
      </c>
      <c r="C14">
        <v>49.6</v>
      </c>
    </row>
  </sheetData>
  <mergeCells count="4">
    <mergeCell ref="B1:B2"/>
    <mergeCell ref="C1:C2"/>
    <mergeCell ref="D1:D2"/>
    <mergeCell ref="A13:D13"/>
  </mergeCells>
  <hyperlinks>
    <hyperlink ref="A2" r:id="rId1" display="https://www.astronomical.org/constellationsCopy/lyn.html"/>
    <hyperlink ref="D1" r:id="rId2" display="https://www.astronomical.org/constellationsCopy/lyn.html"/>
  </hyperlinks>
  <pageMargins left="0.7" right="0.7" top="0.75" bottom="0.75" header="0.3" footer="0.3"/>
  <drawing r:id="rId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3"/>
  <sheetViews>
    <sheetView workbookViewId="0">
      <selection sqref="A1:C31"/>
    </sheetView>
  </sheetViews>
  <sheetFormatPr defaultRowHeight="15" x14ac:dyDescent="0.25"/>
  <cols>
    <col min="1" max="1" width="14.28515625" customWidth="1"/>
    <col min="2" max="2" width="17.5703125" customWidth="1"/>
    <col min="3" max="3" width="19.28515625" customWidth="1"/>
    <col min="4" max="4" width="12.57031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x14ac:dyDescent="0.25">
      <c r="A3" s="8" t="s">
        <v>1488</v>
      </c>
      <c r="B3" s="8" t="s">
        <v>1489</v>
      </c>
      <c r="C3" s="8" t="s">
        <v>1490</v>
      </c>
      <c r="D3" s="9">
        <v>28126</v>
      </c>
    </row>
    <row r="4" spans="1:4" x14ac:dyDescent="0.25">
      <c r="A4" s="8" t="s">
        <v>1491</v>
      </c>
      <c r="B4" s="8" t="s">
        <v>1492</v>
      </c>
      <c r="C4" s="8" t="s">
        <v>1493</v>
      </c>
      <c r="D4" s="9">
        <v>28856</v>
      </c>
    </row>
    <row r="5" spans="1:4" x14ac:dyDescent="0.25">
      <c r="A5" s="8" t="s">
        <v>1494</v>
      </c>
      <c r="B5" s="8" t="s">
        <v>1495</v>
      </c>
      <c r="C5" s="8" t="s">
        <v>1496</v>
      </c>
      <c r="D5" s="9">
        <v>31413</v>
      </c>
    </row>
    <row r="6" spans="1:4" x14ac:dyDescent="0.25">
      <c r="A6" s="8" t="s">
        <v>1497</v>
      </c>
      <c r="B6" s="8" t="s">
        <v>1498</v>
      </c>
      <c r="C6" s="8" t="s">
        <v>1499</v>
      </c>
      <c r="D6" s="9">
        <v>46419</v>
      </c>
    </row>
    <row r="7" spans="1:4" x14ac:dyDescent="0.25">
      <c r="A7" s="8" t="s">
        <v>1500</v>
      </c>
      <c r="B7" s="8" t="s">
        <v>1501</v>
      </c>
      <c r="C7" s="8" t="s">
        <v>1502</v>
      </c>
      <c r="D7" s="9">
        <v>13547</v>
      </c>
    </row>
    <row r="8" spans="1:4" x14ac:dyDescent="0.25">
      <c r="A8" s="8" t="s">
        <v>1503</v>
      </c>
      <c r="B8" s="8" t="s">
        <v>1504</v>
      </c>
      <c r="C8" s="8" t="s">
        <v>1505</v>
      </c>
      <c r="D8" s="9">
        <v>16103</v>
      </c>
    </row>
    <row r="9" spans="1:4" x14ac:dyDescent="0.25">
      <c r="A9" s="13" t="s">
        <v>1506</v>
      </c>
      <c r="B9" s="8" t="s">
        <v>1507</v>
      </c>
      <c r="C9" s="8" t="s">
        <v>1508</v>
      </c>
      <c r="D9" s="10">
        <v>45294</v>
      </c>
    </row>
    <row r="10" spans="1:4" ht="30" x14ac:dyDescent="0.25">
      <c r="A10" s="8" t="s">
        <v>1509</v>
      </c>
      <c r="B10" s="8" t="s">
        <v>1510</v>
      </c>
      <c r="C10" s="8" t="s">
        <v>1511</v>
      </c>
      <c r="D10" s="10">
        <v>45415</v>
      </c>
    </row>
    <row r="11" spans="1:4" x14ac:dyDescent="0.25">
      <c r="A11" s="8" t="s">
        <v>1512</v>
      </c>
      <c r="B11" s="8" t="s">
        <v>1513</v>
      </c>
      <c r="C11" s="8" t="s">
        <v>1514</v>
      </c>
      <c r="D11" s="9">
        <v>41699</v>
      </c>
    </row>
    <row r="12" spans="1:4" x14ac:dyDescent="0.25">
      <c r="A12" s="13" t="s">
        <v>1515</v>
      </c>
      <c r="B12" s="8" t="s">
        <v>1516</v>
      </c>
      <c r="C12" s="8" t="s">
        <v>1517</v>
      </c>
      <c r="D12" s="9">
        <v>42795</v>
      </c>
    </row>
    <row r="13" spans="1:4" x14ac:dyDescent="0.25">
      <c r="A13" s="8" t="s">
        <v>1518</v>
      </c>
      <c r="B13" s="8" t="s">
        <v>1519</v>
      </c>
      <c r="C13" s="8" t="s">
        <v>1520</v>
      </c>
      <c r="D13" s="9">
        <v>11383</v>
      </c>
    </row>
    <row r="14" spans="1:4" x14ac:dyDescent="0.25">
      <c r="A14" s="8" t="s">
        <v>1521</v>
      </c>
      <c r="B14" s="8" t="s">
        <v>1522</v>
      </c>
      <c r="C14" s="8" t="s">
        <v>1523</v>
      </c>
      <c r="D14" s="9">
        <v>13210</v>
      </c>
    </row>
    <row r="15" spans="1:4" ht="30" x14ac:dyDescent="0.25">
      <c r="A15" s="8" t="s">
        <v>1524</v>
      </c>
      <c r="B15" s="8" t="s">
        <v>1525</v>
      </c>
      <c r="C15" s="8" t="s">
        <v>1526</v>
      </c>
      <c r="D15" s="9">
        <v>16497</v>
      </c>
    </row>
    <row r="16" spans="1:4" ht="30" x14ac:dyDescent="0.25">
      <c r="A16" s="8" t="s">
        <v>1527</v>
      </c>
      <c r="B16" s="8" t="s">
        <v>1528</v>
      </c>
      <c r="C16" s="8" t="s">
        <v>1529</v>
      </c>
      <c r="D16" s="9">
        <v>17593</v>
      </c>
    </row>
    <row r="17" spans="1:5" x14ac:dyDescent="0.25">
      <c r="A17" s="13" t="s">
        <v>1530</v>
      </c>
      <c r="B17" s="8" t="s">
        <v>1531</v>
      </c>
      <c r="C17" s="8" t="s">
        <v>1532</v>
      </c>
      <c r="D17" s="9">
        <v>21976</v>
      </c>
    </row>
    <row r="18" spans="1:5" x14ac:dyDescent="0.25">
      <c r="A18" s="13" t="s">
        <v>1533</v>
      </c>
      <c r="B18" s="8" t="s">
        <v>1534</v>
      </c>
      <c r="C18" s="8" t="s">
        <v>1535</v>
      </c>
      <c r="D18" s="9">
        <v>24532</v>
      </c>
    </row>
    <row r="19" spans="1:5" x14ac:dyDescent="0.25">
      <c r="A19" s="13" t="s">
        <v>1536</v>
      </c>
      <c r="B19" s="8" t="s">
        <v>1537</v>
      </c>
      <c r="C19" s="8" t="s">
        <v>1538</v>
      </c>
      <c r="D19" s="9">
        <v>25993</v>
      </c>
    </row>
    <row r="20" spans="1:5" x14ac:dyDescent="0.25">
      <c r="A20" s="13" t="s">
        <v>1539</v>
      </c>
      <c r="B20" s="8" t="s">
        <v>1540</v>
      </c>
      <c r="C20" s="8" t="s">
        <v>1541</v>
      </c>
      <c r="D20" s="9">
        <v>29281</v>
      </c>
    </row>
    <row r="21" spans="1:5" x14ac:dyDescent="0.25">
      <c r="A21" s="13" t="s">
        <v>1542</v>
      </c>
      <c r="B21" s="8" t="s">
        <v>1543</v>
      </c>
      <c r="C21" s="8" t="s">
        <v>1544</v>
      </c>
      <c r="D21" s="9">
        <v>20546</v>
      </c>
    </row>
    <row r="22" spans="1:5" x14ac:dyDescent="0.25">
      <c r="A22" s="13" t="s">
        <v>1545</v>
      </c>
      <c r="B22" s="8" t="s">
        <v>1546</v>
      </c>
      <c r="C22" s="8" t="s">
        <v>1547</v>
      </c>
      <c r="D22" s="9">
        <v>27851</v>
      </c>
    </row>
    <row r="23" spans="1:5" x14ac:dyDescent="0.25">
      <c r="A23" s="13" t="s">
        <v>1548</v>
      </c>
      <c r="B23" s="8" t="s">
        <v>1549</v>
      </c>
      <c r="C23" s="8" t="s">
        <v>1550</v>
      </c>
      <c r="D23" s="9">
        <v>28581</v>
      </c>
    </row>
    <row r="24" spans="1:5" x14ac:dyDescent="0.25">
      <c r="A24" s="13" t="s">
        <v>1551</v>
      </c>
      <c r="B24" s="8" t="s">
        <v>1552</v>
      </c>
      <c r="C24" s="8" t="s">
        <v>1553</v>
      </c>
      <c r="D24" s="9">
        <v>30773</v>
      </c>
    </row>
    <row r="25" spans="1:5" x14ac:dyDescent="0.25">
      <c r="A25" s="13" t="s">
        <v>1554</v>
      </c>
      <c r="B25" s="8" t="s">
        <v>1555</v>
      </c>
      <c r="C25" s="8" t="s">
        <v>1556</v>
      </c>
      <c r="D25" s="10">
        <v>45417</v>
      </c>
    </row>
    <row r="26" spans="1:5" x14ac:dyDescent="0.25">
      <c r="A26" s="13" t="s">
        <v>1557</v>
      </c>
      <c r="B26" s="8" t="s">
        <v>1558</v>
      </c>
      <c r="C26" s="8" t="s">
        <v>1559</v>
      </c>
      <c r="D26" s="9">
        <v>42491</v>
      </c>
    </row>
    <row r="27" spans="1:5" x14ac:dyDescent="0.25">
      <c r="A27" s="13" t="s">
        <v>1560</v>
      </c>
      <c r="B27" s="8" t="s">
        <v>1561</v>
      </c>
      <c r="C27" s="8" t="s">
        <v>1562</v>
      </c>
      <c r="D27" s="9">
        <v>12175</v>
      </c>
    </row>
    <row r="28" spans="1:5" x14ac:dyDescent="0.25">
      <c r="A28" s="13" t="s">
        <v>1563</v>
      </c>
      <c r="B28" s="8" t="s">
        <v>1564</v>
      </c>
      <c r="C28" s="8" t="s">
        <v>1565</v>
      </c>
      <c r="D28" s="9">
        <v>12905</v>
      </c>
    </row>
    <row r="29" spans="1:5" x14ac:dyDescent="0.25">
      <c r="A29" s="13" t="s">
        <v>1566</v>
      </c>
      <c r="B29" s="8" t="s">
        <v>1567</v>
      </c>
      <c r="C29" s="8" t="s">
        <v>1568</v>
      </c>
      <c r="D29" s="9">
        <v>30072</v>
      </c>
    </row>
    <row r="30" spans="1:5" x14ac:dyDescent="0.25">
      <c r="A30" s="13" t="s">
        <v>1569</v>
      </c>
      <c r="B30" s="8" t="s">
        <v>1570</v>
      </c>
      <c r="C30" s="8" t="s">
        <v>1571</v>
      </c>
      <c r="D30" s="9">
        <v>34455</v>
      </c>
    </row>
    <row r="31" spans="1:5" x14ac:dyDescent="0.25">
      <c r="A31" s="13" t="s">
        <v>1572</v>
      </c>
      <c r="B31" s="8" t="s">
        <v>1573</v>
      </c>
      <c r="C31" s="8" t="s">
        <v>1574</v>
      </c>
      <c r="D31" s="10">
        <v>45479</v>
      </c>
    </row>
    <row r="32" spans="1:5" x14ac:dyDescent="0.25">
      <c r="A32" s="24"/>
      <c r="B32" s="24"/>
      <c r="C32" s="24"/>
      <c r="D32" s="24"/>
      <c r="E32" s="14"/>
    </row>
    <row r="33" spans="2:3" x14ac:dyDescent="0.25">
      <c r="B33">
        <v>10.44</v>
      </c>
      <c r="C33">
        <v>52</v>
      </c>
    </row>
  </sheetData>
  <mergeCells count="4">
    <mergeCell ref="B1:B2"/>
    <mergeCell ref="C1:C2"/>
    <mergeCell ref="D1:D2"/>
    <mergeCell ref="A32:D32"/>
  </mergeCells>
  <hyperlinks>
    <hyperlink ref="A2" r:id="rId1" display="https://www.astronomical.org/constellationsCopy/uma.html"/>
    <hyperlink ref="D1" r:id="rId2" display="https://www.astronomical.org/constellationsCopy/uma.html"/>
  </hyperlinks>
  <pageMargins left="0.7" right="0.7" top="0.75" bottom="0.75" header="0.3" footer="0.3"/>
  <drawing r:id="rId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4"/>
  <sheetViews>
    <sheetView workbookViewId="0">
      <selection sqref="A1:C12"/>
    </sheetView>
  </sheetViews>
  <sheetFormatPr defaultRowHeight="15" x14ac:dyDescent="0.25"/>
  <cols>
    <col min="1" max="1" width="16.5703125" customWidth="1"/>
    <col min="2" max="2" width="18.7109375" customWidth="1"/>
    <col min="3" max="3" width="17.85546875" customWidth="1"/>
    <col min="4" max="4" width="11.5703125" customWidth="1"/>
  </cols>
  <sheetData>
    <row r="1" spans="1:5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8" t="s">
        <v>1575</v>
      </c>
      <c r="B3" s="8" t="s">
        <v>1576</v>
      </c>
      <c r="C3" s="8" t="s">
        <v>1577</v>
      </c>
      <c r="D3" s="10">
        <v>45324</v>
      </c>
    </row>
    <row r="4" spans="1:5" x14ac:dyDescent="0.25">
      <c r="A4" s="8" t="s">
        <v>1578</v>
      </c>
      <c r="B4" s="8" t="s">
        <v>1579</v>
      </c>
      <c r="C4" s="8" t="s">
        <v>1580</v>
      </c>
      <c r="D4" s="10">
        <v>45506</v>
      </c>
    </row>
    <row r="5" spans="1:5" x14ac:dyDescent="0.25">
      <c r="A5" s="8" t="s">
        <v>1581</v>
      </c>
      <c r="B5" s="8" t="s">
        <v>1582</v>
      </c>
      <c r="C5" s="8" t="s">
        <v>1583</v>
      </c>
      <c r="D5" s="10">
        <v>45415</v>
      </c>
    </row>
    <row r="6" spans="1:5" x14ac:dyDescent="0.25">
      <c r="A6" s="13" t="s">
        <v>1584</v>
      </c>
      <c r="B6" s="8" t="s">
        <v>1585</v>
      </c>
      <c r="C6" s="8" t="s">
        <v>1586</v>
      </c>
      <c r="D6" s="9">
        <v>45017</v>
      </c>
    </row>
    <row r="7" spans="1:5" x14ac:dyDescent="0.25">
      <c r="A7" s="13" t="s">
        <v>1587</v>
      </c>
      <c r="B7" s="8" t="s">
        <v>1588</v>
      </c>
      <c r="C7" s="8" t="s">
        <v>1589</v>
      </c>
      <c r="D7" s="9">
        <v>11780</v>
      </c>
    </row>
    <row r="8" spans="1:5" x14ac:dyDescent="0.25">
      <c r="A8" s="13" t="s">
        <v>1590</v>
      </c>
      <c r="B8" s="8" t="s">
        <v>1591</v>
      </c>
      <c r="C8" s="8" t="s">
        <v>1592</v>
      </c>
      <c r="D8" s="9">
        <v>13241</v>
      </c>
    </row>
    <row r="9" spans="1:5" x14ac:dyDescent="0.25">
      <c r="A9" s="13" t="s">
        <v>1593</v>
      </c>
      <c r="B9" s="8" t="s">
        <v>1594</v>
      </c>
      <c r="C9" s="8" t="s">
        <v>1595</v>
      </c>
      <c r="D9" s="9">
        <v>30042</v>
      </c>
    </row>
    <row r="10" spans="1:5" x14ac:dyDescent="0.25">
      <c r="A10" s="13" t="s">
        <v>1596</v>
      </c>
      <c r="B10" s="8" t="s">
        <v>1597</v>
      </c>
      <c r="C10" s="8" t="s">
        <v>1598</v>
      </c>
      <c r="D10" s="9">
        <v>34790</v>
      </c>
    </row>
    <row r="11" spans="1:5" x14ac:dyDescent="0.25">
      <c r="A11" s="13" t="s">
        <v>1599</v>
      </c>
      <c r="B11" s="8" t="s">
        <v>1600</v>
      </c>
      <c r="C11" s="8" t="s">
        <v>1601</v>
      </c>
      <c r="D11" s="9">
        <v>17654</v>
      </c>
    </row>
    <row r="12" spans="1:5" x14ac:dyDescent="0.25">
      <c r="A12" s="13" t="s">
        <v>1602</v>
      </c>
      <c r="B12" s="8" t="s">
        <v>1603</v>
      </c>
      <c r="C12" s="8" t="s">
        <v>1604</v>
      </c>
      <c r="D12" s="9">
        <v>14032</v>
      </c>
    </row>
    <row r="13" spans="1:5" x14ac:dyDescent="0.25">
      <c r="A13" s="24"/>
      <c r="B13" s="24"/>
      <c r="C13" s="24"/>
      <c r="D13" s="24"/>
      <c r="E13" s="14"/>
    </row>
    <row r="14" spans="1:5" x14ac:dyDescent="0.25">
      <c r="B14">
        <v>14.2</v>
      </c>
      <c r="C14">
        <v>79.5</v>
      </c>
    </row>
  </sheetData>
  <mergeCells count="4">
    <mergeCell ref="B1:B2"/>
    <mergeCell ref="C1:C2"/>
    <mergeCell ref="D1:D2"/>
    <mergeCell ref="A13:D13"/>
  </mergeCells>
  <hyperlinks>
    <hyperlink ref="A2" r:id="rId1" display="https://www.astronomical.org/constellationsCopy/umi.html"/>
    <hyperlink ref="D1" r:id="rId2" display="https://www.astronomical.org/constellationsCopy/umi.html"/>
  </hyperlinks>
  <pageMargins left="0.7" right="0.7" top="0.75" bottom="0.75" header="0.3" footer="0.3"/>
  <drawing r:id="rId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1"/>
  <sheetViews>
    <sheetView workbookViewId="0">
      <selection sqref="A1:C9"/>
    </sheetView>
  </sheetViews>
  <sheetFormatPr defaultRowHeight="15" x14ac:dyDescent="0.25"/>
  <cols>
    <col min="1" max="1" width="13.140625" customWidth="1"/>
    <col min="2" max="2" width="18.140625" customWidth="1"/>
    <col min="3" max="3" width="18.5703125" customWidth="1"/>
    <col min="4" max="4" width="11.71093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8" t="s">
        <v>1605</v>
      </c>
      <c r="B3" s="8" t="s">
        <v>1606</v>
      </c>
      <c r="C3" s="8" t="s">
        <v>1607</v>
      </c>
      <c r="D3" s="11" t="s">
        <v>1608</v>
      </c>
    </row>
    <row r="4" spans="1:5" ht="30" x14ac:dyDescent="0.25">
      <c r="A4" s="8" t="s">
        <v>1609</v>
      </c>
      <c r="B4" s="8" t="s">
        <v>1610</v>
      </c>
      <c r="C4" s="8" t="s">
        <v>1611</v>
      </c>
      <c r="D4" s="9">
        <v>24838</v>
      </c>
    </row>
    <row r="5" spans="1:5" x14ac:dyDescent="0.25">
      <c r="A5" s="8" t="s">
        <v>1612</v>
      </c>
      <c r="B5" s="8" t="s">
        <v>1613</v>
      </c>
      <c r="C5" s="8" t="s">
        <v>1614</v>
      </c>
      <c r="D5" s="9">
        <v>31413</v>
      </c>
    </row>
    <row r="6" spans="1:5" x14ac:dyDescent="0.25">
      <c r="A6" s="8" t="s">
        <v>1615</v>
      </c>
      <c r="B6" s="8" t="s">
        <v>1616</v>
      </c>
      <c r="C6" s="8" t="s">
        <v>1617</v>
      </c>
      <c r="D6" s="9">
        <v>45689</v>
      </c>
    </row>
    <row r="7" spans="1:5" x14ac:dyDescent="0.25">
      <c r="A7" s="13" t="s">
        <v>1618</v>
      </c>
      <c r="B7" s="8" t="s">
        <v>1619</v>
      </c>
      <c r="C7" s="8" t="s">
        <v>1620</v>
      </c>
      <c r="D7" s="9">
        <v>27791</v>
      </c>
    </row>
    <row r="8" spans="1:5" x14ac:dyDescent="0.25">
      <c r="A8" s="13" t="s">
        <v>1621</v>
      </c>
      <c r="B8" s="8" t="s">
        <v>1622</v>
      </c>
      <c r="C8" s="8" t="s">
        <v>1623</v>
      </c>
      <c r="D8" s="9">
        <v>11749</v>
      </c>
    </row>
    <row r="9" spans="1:5" x14ac:dyDescent="0.25">
      <c r="A9" s="13" t="s">
        <v>1624</v>
      </c>
      <c r="B9" s="8" t="s">
        <v>1625</v>
      </c>
      <c r="C9" s="8" t="s">
        <v>1626</v>
      </c>
      <c r="D9" s="9">
        <v>17227</v>
      </c>
    </row>
    <row r="10" spans="1:5" x14ac:dyDescent="0.25">
      <c r="A10" s="24"/>
      <c r="B10" s="24"/>
      <c r="C10" s="24"/>
      <c r="D10" s="24"/>
      <c r="E10" s="14"/>
    </row>
    <row r="11" spans="1:5" x14ac:dyDescent="0.25">
      <c r="B11">
        <v>8.42</v>
      </c>
      <c r="C11">
        <v>-60.71</v>
      </c>
    </row>
  </sheetData>
  <mergeCells count="4">
    <mergeCell ref="B1:B2"/>
    <mergeCell ref="C1:C2"/>
    <mergeCell ref="D1:D2"/>
    <mergeCell ref="A10:D10"/>
  </mergeCells>
  <hyperlinks>
    <hyperlink ref="A2" r:id="rId1" display="https://www.astronomical.org/constellationsCopy/car.html"/>
    <hyperlink ref="D1" r:id="rId2" display="https://www.astronomical.org/constellationsCopy/car.html"/>
  </hyperlinks>
  <pageMargins left="0.7" right="0.7" top="0.75" bottom="0.75" header="0.3" footer="0.3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5"/>
  <sheetViews>
    <sheetView workbookViewId="0">
      <selection activeCell="C3" sqref="C3:C13"/>
    </sheetView>
  </sheetViews>
  <sheetFormatPr defaultRowHeight="15" x14ac:dyDescent="0.25"/>
  <cols>
    <col min="1" max="1" width="18.28515625" customWidth="1"/>
    <col min="2" max="2" width="15.5703125" customWidth="1"/>
    <col min="3" max="3" width="18.7109375" customWidth="1"/>
    <col min="4" max="4" width="14.4257812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4" t="s">
        <v>81</v>
      </c>
      <c r="B3" s="1" t="s">
        <v>82</v>
      </c>
      <c r="C3" s="1" t="s">
        <v>83</v>
      </c>
      <c r="D3" s="3">
        <v>34029</v>
      </c>
    </row>
    <row r="4" spans="1:4" ht="41.45" customHeight="1" x14ac:dyDescent="0.25">
      <c r="A4" s="4" t="s">
        <v>84</v>
      </c>
      <c r="B4" s="1" t="s">
        <v>85</v>
      </c>
      <c r="C4" s="1" t="s">
        <v>86</v>
      </c>
      <c r="D4" s="3">
        <v>42095</v>
      </c>
    </row>
    <row r="5" spans="1:4" x14ac:dyDescent="0.25">
      <c r="A5" s="4" t="s">
        <v>87</v>
      </c>
      <c r="B5" s="1" t="s">
        <v>88</v>
      </c>
      <c r="C5" s="1" t="s">
        <v>89</v>
      </c>
      <c r="D5" s="3">
        <v>16163</v>
      </c>
    </row>
    <row r="6" spans="1:4" x14ac:dyDescent="0.25">
      <c r="A6" s="4" t="s">
        <v>90</v>
      </c>
      <c r="B6" s="1" t="s">
        <v>91</v>
      </c>
      <c r="C6" s="1" t="s">
        <v>92</v>
      </c>
      <c r="D6" s="3">
        <v>17258</v>
      </c>
    </row>
    <row r="7" spans="1:4" x14ac:dyDescent="0.25">
      <c r="A7" s="4" t="s">
        <v>93</v>
      </c>
      <c r="B7" s="1" t="s">
        <v>94</v>
      </c>
      <c r="C7" s="1" t="s">
        <v>95</v>
      </c>
      <c r="D7" s="3">
        <v>18354</v>
      </c>
    </row>
    <row r="8" spans="1:4" x14ac:dyDescent="0.25">
      <c r="A8" s="4" t="s">
        <v>96</v>
      </c>
      <c r="B8" s="1" t="s">
        <v>97</v>
      </c>
      <c r="C8" s="1" t="s">
        <v>98</v>
      </c>
      <c r="D8" s="3">
        <v>33695</v>
      </c>
    </row>
    <row r="9" spans="1:4" x14ac:dyDescent="0.25">
      <c r="A9" s="4" t="s">
        <v>99</v>
      </c>
      <c r="B9" s="1" t="s">
        <v>100</v>
      </c>
      <c r="C9" s="1" t="s">
        <v>101</v>
      </c>
      <c r="D9" s="3">
        <v>34060</v>
      </c>
    </row>
    <row r="10" spans="1:4" x14ac:dyDescent="0.25">
      <c r="A10" s="4" t="s">
        <v>102</v>
      </c>
      <c r="B10" s="1" t="s">
        <v>103</v>
      </c>
      <c r="C10" s="1" t="s">
        <v>104</v>
      </c>
      <c r="D10" s="5">
        <v>45448</v>
      </c>
    </row>
    <row r="11" spans="1:4" x14ac:dyDescent="0.25">
      <c r="A11" s="4" t="s">
        <v>105</v>
      </c>
      <c r="B11" s="1" t="s">
        <v>106</v>
      </c>
      <c r="C11" s="1" t="s">
        <v>107</v>
      </c>
      <c r="D11" s="3">
        <v>41395</v>
      </c>
    </row>
    <row r="12" spans="1:4" x14ac:dyDescent="0.25">
      <c r="A12" s="4" t="s">
        <v>108</v>
      </c>
      <c r="B12" s="1" t="s">
        <v>109</v>
      </c>
      <c r="C12" s="1" t="s">
        <v>110</v>
      </c>
      <c r="D12" s="3">
        <v>46508</v>
      </c>
    </row>
    <row r="13" spans="1:4" x14ac:dyDescent="0.25">
      <c r="A13" s="4" t="s">
        <v>111</v>
      </c>
      <c r="B13" s="1" t="s">
        <v>112</v>
      </c>
      <c r="C13" s="1" t="s">
        <v>113</v>
      </c>
      <c r="D13" s="3">
        <v>34090</v>
      </c>
    </row>
    <row r="15" spans="1:4" x14ac:dyDescent="0.25">
      <c r="B15">
        <v>6.45</v>
      </c>
      <c r="C15">
        <v>-0.9</v>
      </c>
    </row>
  </sheetData>
  <mergeCells count="3">
    <mergeCell ref="B1:B2"/>
    <mergeCell ref="C1:C2"/>
    <mergeCell ref="D1:D2"/>
  </mergeCells>
  <hyperlinks>
    <hyperlink ref="A2" r:id="rId1" display="https://www.astronomical.org/constellationsCopy/mon.html"/>
    <hyperlink ref="D1" r:id="rId2" display="https://www.astronomical.org/constellationsCopy/mon.html"/>
  </hyperlinks>
  <pageMargins left="0.7" right="0.7" top="0.75" bottom="0.75" header="0.3" footer="0.3"/>
  <drawing r:id="rId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"/>
  <sheetViews>
    <sheetView workbookViewId="0">
      <selection sqref="A1:C8"/>
    </sheetView>
  </sheetViews>
  <sheetFormatPr defaultRowHeight="15" x14ac:dyDescent="0.25"/>
  <cols>
    <col min="1" max="1" width="13" customWidth="1"/>
    <col min="2" max="2" width="14.85546875" customWidth="1"/>
    <col min="3" max="3" width="17.28515625" customWidth="1"/>
    <col min="4" max="4" width="11.42578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30" x14ac:dyDescent="0.25">
      <c r="A2" s="7" t="s">
        <v>34</v>
      </c>
      <c r="B2" s="23"/>
      <c r="C2" s="23"/>
      <c r="D2" s="21"/>
    </row>
    <row r="3" spans="1:5" ht="30" x14ac:dyDescent="0.25">
      <c r="A3" s="8" t="s">
        <v>1627</v>
      </c>
      <c r="B3" s="8" t="s">
        <v>1628</v>
      </c>
      <c r="C3" s="8" t="s">
        <v>1629</v>
      </c>
      <c r="D3" s="9">
        <v>23408</v>
      </c>
    </row>
    <row r="4" spans="1:5" ht="30" x14ac:dyDescent="0.25">
      <c r="A4" s="8" t="s">
        <v>1630</v>
      </c>
      <c r="B4" s="8" t="s">
        <v>1631</v>
      </c>
      <c r="C4" s="8" t="s">
        <v>1632</v>
      </c>
      <c r="D4" s="10">
        <v>45629</v>
      </c>
    </row>
    <row r="5" spans="1:5" x14ac:dyDescent="0.25">
      <c r="A5" s="13" t="s">
        <v>1633</v>
      </c>
      <c r="B5" s="8" t="s">
        <v>1634</v>
      </c>
      <c r="C5" s="8" t="s">
        <v>1635</v>
      </c>
      <c r="D5" s="9">
        <v>35125</v>
      </c>
    </row>
    <row r="6" spans="1:5" ht="30" x14ac:dyDescent="0.25">
      <c r="A6" s="13" t="s">
        <v>1636</v>
      </c>
      <c r="B6" s="8" t="s">
        <v>1637</v>
      </c>
      <c r="C6" s="8" t="s">
        <v>1638</v>
      </c>
      <c r="D6" s="9">
        <v>13241</v>
      </c>
    </row>
    <row r="7" spans="1:5" ht="30" x14ac:dyDescent="0.25">
      <c r="A7" s="13" t="s">
        <v>1639</v>
      </c>
      <c r="B7" s="8" t="s">
        <v>1640</v>
      </c>
      <c r="C7" s="8" t="s">
        <v>1641</v>
      </c>
      <c r="D7" s="9">
        <v>13606</v>
      </c>
    </row>
    <row r="8" spans="1:5" ht="30" x14ac:dyDescent="0.25">
      <c r="A8" s="13" t="s">
        <v>1642</v>
      </c>
      <c r="B8" s="8" t="s">
        <v>1643</v>
      </c>
      <c r="C8" s="8" t="s">
        <v>1644</v>
      </c>
      <c r="D8" s="9">
        <v>30407</v>
      </c>
    </row>
    <row r="9" spans="1:5" x14ac:dyDescent="0.25">
      <c r="A9" s="24"/>
      <c r="B9" s="24"/>
      <c r="C9" s="24"/>
      <c r="D9" s="24"/>
      <c r="E9" s="14"/>
    </row>
    <row r="10" spans="1:5" x14ac:dyDescent="0.25">
      <c r="B10">
        <v>5.16</v>
      </c>
      <c r="C10">
        <v>-35.83</v>
      </c>
    </row>
  </sheetData>
  <mergeCells count="4">
    <mergeCell ref="B1:B2"/>
    <mergeCell ref="C1:C2"/>
    <mergeCell ref="D1:D2"/>
    <mergeCell ref="A9:D9"/>
  </mergeCells>
  <hyperlinks>
    <hyperlink ref="A2" r:id="rId1" display="https://www.astronomical.org/constellationsCopy/col.html"/>
    <hyperlink ref="D1" r:id="rId2" display="https://www.astronomical.org/constellationsCopy/col.html"/>
  </hyperlinks>
  <pageMargins left="0.7" right="0.7" top="0.75" bottom="0.75" header="0.3" footer="0.3"/>
  <drawing r:id="rId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workbookViewId="0">
      <selection activeCell="D34" sqref="D34"/>
    </sheetView>
  </sheetViews>
  <sheetFormatPr defaultRowHeight="15" x14ac:dyDescent="0.25"/>
  <cols>
    <col min="1" max="1" width="13" customWidth="1"/>
    <col min="2" max="2" width="16.28515625" customWidth="1"/>
    <col min="3" max="3" width="17.28515625" customWidth="1"/>
    <col min="4" max="4" width="11.855468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1645</v>
      </c>
      <c r="B3" s="8" t="s">
        <v>1646</v>
      </c>
      <c r="C3" s="8" t="s">
        <v>1647</v>
      </c>
      <c r="D3" s="9">
        <v>28185</v>
      </c>
    </row>
    <row r="4" spans="1:5" x14ac:dyDescent="0.25">
      <c r="A4" s="13" t="s">
        <v>1648</v>
      </c>
      <c r="B4" s="8" t="s">
        <v>1649</v>
      </c>
      <c r="C4" s="8" t="s">
        <v>1650</v>
      </c>
      <c r="D4" s="10">
        <v>45355</v>
      </c>
    </row>
    <row r="5" spans="1:5" x14ac:dyDescent="0.25">
      <c r="A5" s="13" t="s">
        <v>1651</v>
      </c>
      <c r="B5" s="8" t="s">
        <v>1652</v>
      </c>
      <c r="C5" s="8" t="s">
        <v>1653</v>
      </c>
      <c r="D5" s="9">
        <v>46478</v>
      </c>
    </row>
    <row r="6" spans="1:5" x14ac:dyDescent="0.25">
      <c r="A6" s="13" t="s">
        <v>1654</v>
      </c>
      <c r="B6" s="8" t="s">
        <v>1655</v>
      </c>
      <c r="C6" s="8" t="s">
        <v>1656</v>
      </c>
      <c r="D6" s="9">
        <v>15797</v>
      </c>
    </row>
    <row r="7" spans="1:5" x14ac:dyDescent="0.25">
      <c r="A7" s="13" t="s">
        <v>1657</v>
      </c>
      <c r="B7" s="8" t="s">
        <v>1658</v>
      </c>
      <c r="C7" s="8" t="s">
        <v>1659</v>
      </c>
      <c r="D7" s="10">
        <v>45417</v>
      </c>
    </row>
    <row r="8" spans="1:5" x14ac:dyDescent="0.25">
      <c r="A8" s="24"/>
      <c r="B8" s="24"/>
      <c r="C8" s="24"/>
      <c r="D8" s="24"/>
      <c r="E8" s="14"/>
    </row>
    <row r="9" spans="1:5" x14ac:dyDescent="0.25">
      <c r="B9">
        <f>AVERAGE(20,20,20,20,20)</f>
        <v>20</v>
      </c>
      <c r="C9">
        <f>AVERAGE(15,11,16,15,10)</f>
        <v>13.4</v>
      </c>
    </row>
  </sheetData>
  <mergeCells count="4">
    <mergeCell ref="B1:B2"/>
    <mergeCell ref="C1:C2"/>
    <mergeCell ref="D1:D2"/>
    <mergeCell ref="A8:D8"/>
  </mergeCells>
  <hyperlinks>
    <hyperlink ref="A2" r:id="rId1" display="https://www.astronomical.org/constellationsCopy/del.html"/>
    <hyperlink ref="D1" r:id="rId2" display="https://www.astronomical.org/constellationsCopy/del.html"/>
  </hyperlinks>
  <pageMargins left="0.7" right="0.7" top="0.75" bottom="0.75" header="0.3" footer="0.3"/>
  <drawing r:id="rId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"/>
  <sheetViews>
    <sheetView workbookViewId="0">
      <selection sqref="A1:C4"/>
    </sheetView>
  </sheetViews>
  <sheetFormatPr defaultRowHeight="15" x14ac:dyDescent="0.25"/>
  <cols>
    <col min="2" max="2" width="15.7109375" customWidth="1"/>
    <col min="3" max="3" width="19.7109375" customWidth="1"/>
    <col min="4" max="4" width="11.42578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5" x14ac:dyDescent="0.25">
      <c r="A2" s="7" t="s">
        <v>34</v>
      </c>
      <c r="B2" s="23"/>
      <c r="C2" s="23"/>
      <c r="D2" s="21"/>
    </row>
    <row r="3" spans="1:5" ht="30" x14ac:dyDescent="0.25">
      <c r="A3" s="8" t="s">
        <v>1660</v>
      </c>
      <c r="B3" s="8" t="s">
        <v>1661</v>
      </c>
      <c r="C3" s="8" t="s">
        <v>1662</v>
      </c>
      <c r="D3" s="9">
        <v>33664</v>
      </c>
    </row>
    <row r="4" spans="1:5" ht="30" x14ac:dyDescent="0.25">
      <c r="A4" s="13" t="s">
        <v>1663</v>
      </c>
      <c r="B4" s="8" t="s">
        <v>1664</v>
      </c>
      <c r="C4" s="8" t="s">
        <v>1665</v>
      </c>
      <c r="D4" s="9">
        <v>25294</v>
      </c>
    </row>
    <row r="5" spans="1:5" x14ac:dyDescent="0.25">
      <c r="A5" s="24"/>
      <c r="B5" s="24"/>
      <c r="C5" s="24"/>
      <c r="D5" s="24"/>
      <c r="E5" s="14"/>
    </row>
    <row r="6" spans="1:5" x14ac:dyDescent="0.25">
      <c r="B6">
        <f>AVERAGE(21,21)</f>
        <v>21</v>
      </c>
      <c r="C6">
        <f>AVERAGE(5,10)</f>
        <v>7.5</v>
      </c>
    </row>
  </sheetData>
  <mergeCells count="4">
    <mergeCell ref="B1:B2"/>
    <mergeCell ref="C1:C2"/>
    <mergeCell ref="D1:D2"/>
    <mergeCell ref="A5:D5"/>
  </mergeCells>
  <hyperlinks>
    <hyperlink ref="A2" r:id="rId1" display="https://www.astronomical.org/constellationsCopy/equ.html"/>
    <hyperlink ref="D1" r:id="rId2" display="https://www.astronomical.org/constellationsCopy/equ.html"/>
  </hyperlinks>
  <pageMargins left="0.7" right="0.7" top="0.75" bottom="0.75" header="0.3" footer="0.3"/>
  <drawing r:id="rId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3"/>
  <sheetViews>
    <sheetView workbookViewId="0">
      <selection sqref="A1:C31"/>
    </sheetView>
  </sheetViews>
  <sheetFormatPr defaultRowHeight="15" x14ac:dyDescent="0.25"/>
  <cols>
    <col min="1" max="1" width="12" customWidth="1"/>
    <col min="2" max="2" width="16" customWidth="1"/>
    <col min="3" max="3" width="17.85546875" customWidth="1"/>
    <col min="4" max="4" width="11.57031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x14ac:dyDescent="0.25">
      <c r="A3" s="8" t="s">
        <v>1666</v>
      </c>
      <c r="B3" s="8" t="s">
        <v>1667</v>
      </c>
      <c r="C3" s="8" t="s">
        <v>1668</v>
      </c>
      <c r="D3" s="11" t="s">
        <v>1669</v>
      </c>
    </row>
    <row r="4" spans="1:4" x14ac:dyDescent="0.25">
      <c r="A4" s="8" t="s">
        <v>1670</v>
      </c>
      <c r="B4" s="8" t="s">
        <v>1671</v>
      </c>
      <c r="C4" s="8" t="s">
        <v>1672</v>
      </c>
      <c r="D4" s="9">
        <v>28887</v>
      </c>
    </row>
    <row r="5" spans="1:4" x14ac:dyDescent="0.25">
      <c r="A5" s="8" t="s">
        <v>1673</v>
      </c>
      <c r="B5" s="8" t="s">
        <v>1674</v>
      </c>
      <c r="C5" s="8" t="s">
        <v>1675</v>
      </c>
      <c r="D5" s="9">
        <v>34731</v>
      </c>
    </row>
    <row r="6" spans="1:4" x14ac:dyDescent="0.25">
      <c r="A6" s="8" t="s">
        <v>1676</v>
      </c>
      <c r="B6" s="8" t="s">
        <v>1677</v>
      </c>
      <c r="C6" s="8" t="s">
        <v>1678</v>
      </c>
      <c r="D6" s="9">
        <v>45717</v>
      </c>
    </row>
    <row r="7" spans="1:4" x14ac:dyDescent="0.25">
      <c r="A7" s="13" t="s">
        <v>1679</v>
      </c>
      <c r="B7" s="8" t="s">
        <v>1680</v>
      </c>
      <c r="C7" s="8" t="s">
        <v>1681</v>
      </c>
      <c r="D7" s="9">
        <v>19784</v>
      </c>
    </row>
    <row r="8" spans="1:4" x14ac:dyDescent="0.25">
      <c r="A8" s="13" t="s">
        <v>1682</v>
      </c>
      <c r="B8" s="8" t="s">
        <v>1683</v>
      </c>
      <c r="C8" s="8" t="s">
        <v>1684</v>
      </c>
      <c r="D8" s="9">
        <v>20515</v>
      </c>
    </row>
    <row r="9" spans="1:4" x14ac:dyDescent="0.25">
      <c r="A9" s="13" t="s">
        <v>1685</v>
      </c>
      <c r="B9" s="8" t="s">
        <v>1686</v>
      </c>
      <c r="C9" s="8" t="s">
        <v>1687</v>
      </c>
      <c r="D9" s="9">
        <v>25628</v>
      </c>
    </row>
    <row r="10" spans="1:4" x14ac:dyDescent="0.25">
      <c r="A10" s="13" t="s">
        <v>1688</v>
      </c>
      <c r="B10" s="8" t="s">
        <v>1689</v>
      </c>
      <c r="C10" s="8" t="s">
        <v>1690</v>
      </c>
      <c r="D10" s="9">
        <v>26724</v>
      </c>
    </row>
    <row r="11" spans="1:4" x14ac:dyDescent="0.25">
      <c r="A11" s="13" t="s">
        <v>1691</v>
      </c>
      <c r="B11" s="8" t="s">
        <v>1692</v>
      </c>
      <c r="C11" s="8" t="s">
        <v>1693</v>
      </c>
      <c r="D11" s="9">
        <v>30011</v>
      </c>
    </row>
    <row r="12" spans="1:4" x14ac:dyDescent="0.25">
      <c r="A12" s="13" t="s">
        <v>1694</v>
      </c>
      <c r="B12" s="8" t="s">
        <v>1695</v>
      </c>
      <c r="C12" s="8" t="s">
        <v>1696</v>
      </c>
      <c r="D12" s="9">
        <v>31837</v>
      </c>
    </row>
    <row r="13" spans="1:4" x14ac:dyDescent="0.25">
      <c r="A13" s="8" t="s">
        <v>1697</v>
      </c>
      <c r="B13" s="8" t="s">
        <v>1698</v>
      </c>
      <c r="C13" s="8" t="s">
        <v>1699</v>
      </c>
      <c r="D13" s="9">
        <v>32568</v>
      </c>
    </row>
    <row r="14" spans="1:4" x14ac:dyDescent="0.25">
      <c r="A14" s="13" t="s">
        <v>1700</v>
      </c>
      <c r="B14" s="8" t="s">
        <v>1701</v>
      </c>
      <c r="C14" s="8" t="s">
        <v>1702</v>
      </c>
      <c r="D14" s="9">
        <v>34029</v>
      </c>
    </row>
    <row r="15" spans="1:4" x14ac:dyDescent="0.25">
      <c r="A15" s="13" t="s">
        <v>1703</v>
      </c>
      <c r="B15" s="8" t="s">
        <v>1704</v>
      </c>
      <c r="C15" s="8" t="s">
        <v>1705</v>
      </c>
      <c r="D15" s="9">
        <v>35125</v>
      </c>
    </row>
    <row r="16" spans="1:4" x14ac:dyDescent="0.25">
      <c r="A16" s="13" t="s">
        <v>1706</v>
      </c>
      <c r="B16" s="8" t="s">
        <v>1707</v>
      </c>
      <c r="C16" s="8" t="s">
        <v>1708</v>
      </c>
      <c r="D16" s="10">
        <v>45326</v>
      </c>
    </row>
    <row r="17" spans="1:5" x14ac:dyDescent="0.25">
      <c r="A17" s="8" t="s">
        <v>1709</v>
      </c>
      <c r="B17" s="8" t="s">
        <v>1710</v>
      </c>
      <c r="C17" s="8" t="s">
        <v>1711</v>
      </c>
      <c r="D17" s="10">
        <v>45386</v>
      </c>
    </row>
    <row r="18" spans="1:5" x14ac:dyDescent="0.25">
      <c r="A18" s="13" t="s">
        <v>1712</v>
      </c>
      <c r="B18" s="8" t="s">
        <v>1713</v>
      </c>
      <c r="C18" s="8" t="s">
        <v>1714</v>
      </c>
      <c r="D18" s="10">
        <v>45539</v>
      </c>
    </row>
    <row r="19" spans="1:5" x14ac:dyDescent="0.25">
      <c r="A19" s="13" t="s">
        <v>1715</v>
      </c>
      <c r="B19" s="8" t="s">
        <v>1716</v>
      </c>
      <c r="C19" s="8" t="s">
        <v>1717</v>
      </c>
      <c r="D19" s="10">
        <v>45600</v>
      </c>
    </row>
    <row r="20" spans="1:5" x14ac:dyDescent="0.25">
      <c r="A20" s="13" t="s">
        <v>1718</v>
      </c>
      <c r="B20" s="8" t="s">
        <v>1719</v>
      </c>
      <c r="C20" s="8" t="s">
        <v>1720</v>
      </c>
      <c r="D20" s="9">
        <v>45017</v>
      </c>
    </row>
    <row r="21" spans="1:5" x14ac:dyDescent="0.25">
      <c r="A21" s="13" t="s">
        <v>1721</v>
      </c>
      <c r="B21" s="8" t="s">
        <v>1722</v>
      </c>
      <c r="C21" s="8" t="s">
        <v>1723</v>
      </c>
      <c r="D21" s="9">
        <v>45748</v>
      </c>
    </row>
    <row r="22" spans="1:5" x14ac:dyDescent="0.25">
      <c r="A22" s="13" t="s">
        <v>1724</v>
      </c>
      <c r="B22" s="8" t="s">
        <v>1725</v>
      </c>
      <c r="C22" s="8" t="s">
        <v>1726</v>
      </c>
      <c r="D22" s="9">
        <v>46478</v>
      </c>
    </row>
    <row r="23" spans="1:5" x14ac:dyDescent="0.25">
      <c r="A23" s="13" t="s">
        <v>1727</v>
      </c>
      <c r="B23" s="8" t="s">
        <v>1728</v>
      </c>
      <c r="C23" s="8" t="s">
        <v>1729</v>
      </c>
      <c r="D23" s="9">
        <v>46478</v>
      </c>
    </row>
    <row r="24" spans="1:5" x14ac:dyDescent="0.25">
      <c r="A24" s="13" t="s">
        <v>1730</v>
      </c>
      <c r="B24" s="8" t="s">
        <v>1731</v>
      </c>
      <c r="C24" s="8" t="s">
        <v>1732</v>
      </c>
      <c r="D24" s="9">
        <v>26755</v>
      </c>
    </row>
    <row r="25" spans="1:5" x14ac:dyDescent="0.25">
      <c r="A25" s="13" t="s">
        <v>1733</v>
      </c>
      <c r="B25" s="8" t="s">
        <v>1734</v>
      </c>
      <c r="C25" s="8" t="s">
        <v>1735</v>
      </c>
      <c r="D25" s="9">
        <v>27485</v>
      </c>
    </row>
    <row r="26" spans="1:5" x14ac:dyDescent="0.25">
      <c r="A26" s="13" t="s">
        <v>1736</v>
      </c>
      <c r="B26" s="8" t="s">
        <v>1737</v>
      </c>
      <c r="C26" s="8" t="s">
        <v>1738</v>
      </c>
      <c r="D26" s="9">
        <v>29312</v>
      </c>
    </row>
    <row r="27" spans="1:5" x14ac:dyDescent="0.25">
      <c r="A27" s="13" t="s">
        <v>1739</v>
      </c>
      <c r="B27" s="8" t="s">
        <v>1740</v>
      </c>
      <c r="C27" s="8" t="s">
        <v>1741</v>
      </c>
      <c r="D27" s="9">
        <v>42856</v>
      </c>
    </row>
    <row r="28" spans="1:5" x14ac:dyDescent="0.25">
      <c r="A28" s="13" t="s">
        <v>1742</v>
      </c>
      <c r="B28" s="8" t="s">
        <v>1743</v>
      </c>
      <c r="C28" s="8" t="s">
        <v>1744</v>
      </c>
      <c r="D28" s="9">
        <v>45047</v>
      </c>
    </row>
    <row r="29" spans="1:5" x14ac:dyDescent="0.25">
      <c r="A29" s="13" t="s">
        <v>1745</v>
      </c>
      <c r="B29" s="8" t="s">
        <v>1746</v>
      </c>
      <c r="C29" s="8" t="s">
        <v>1747</v>
      </c>
      <c r="D29" s="9">
        <v>45778</v>
      </c>
    </row>
    <row r="30" spans="1:5" x14ac:dyDescent="0.25">
      <c r="A30" s="13" t="s">
        <v>1748</v>
      </c>
      <c r="B30" s="8" t="s">
        <v>1749</v>
      </c>
      <c r="C30" s="8" t="s">
        <v>1750</v>
      </c>
      <c r="D30" s="9">
        <v>46874</v>
      </c>
    </row>
    <row r="31" spans="1:5" x14ac:dyDescent="0.25">
      <c r="A31" s="13" t="s">
        <v>1751</v>
      </c>
      <c r="B31" s="8" t="s">
        <v>1752</v>
      </c>
      <c r="C31" s="8" t="s">
        <v>1753</v>
      </c>
      <c r="D31" s="9">
        <v>32994</v>
      </c>
    </row>
    <row r="32" spans="1:5" x14ac:dyDescent="0.25">
      <c r="A32" s="24"/>
      <c r="B32" s="24"/>
      <c r="C32" s="24"/>
      <c r="D32" s="24"/>
      <c r="E32" s="14"/>
    </row>
    <row r="33" spans="2:3" x14ac:dyDescent="0.25">
      <c r="B33">
        <v>3.1</v>
      </c>
      <c r="C33">
        <v>-19.239999999999998</v>
      </c>
    </row>
  </sheetData>
  <mergeCells count="4">
    <mergeCell ref="B1:B2"/>
    <mergeCell ref="C1:C2"/>
    <mergeCell ref="D1:D2"/>
    <mergeCell ref="A32:D32"/>
  </mergeCells>
  <hyperlinks>
    <hyperlink ref="A2" r:id="rId1" display="https://www.astronomical.org/constellationsCopy/eri.html"/>
    <hyperlink ref="D1" r:id="rId2" display="https://www.astronomical.org/constellationsCopy/eri.html"/>
  </hyperlinks>
  <pageMargins left="0.7" right="0.7" top="0.75" bottom="0.75" header="0.3" footer="0.3"/>
  <drawing r:id="rId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2"/>
  <sheetViews>
    <sheetView workbookViewId="0">
      <selection sqref="A1:C10"/>
    </sheetView>
  </sheetViews>
  <sheetFormatPr defaultRowHeight="15" x14ac:dyDescent="0.25"/>
  <cols>
    <col min="2" max="2" width="16.5703125" customWidth="1"/>
    <col min="3" max="3" width="18.140625" customWidth="1"/>
    <col min="4" max="4" width="11.5703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5" x14ac:dyDescent="0.25">
      <c r="A2" s="7" t="s">
        <v>34</v>
      </c>
      <c r="B2" s="23"/>
      <c r="C2" s="23"/>
      <c r="D2" s="21"/>
    </row>
    <row r="3" spans="1:5" ht="30" x14ac:dyDescent="0.25">
      <c r="A3" s="8" t="s">
        <v>1754</v>
      </c>
      <c r="B3" s="8" t="s">
        <v>1755</v>
      </c>
      <c r="C3" s="8" t="s">
        <v>1756</v>
      </c>
      <c r="D3" s="9">
        <v>42370</v>
      </c>
    </row>
    <row r="4" spans="1:5" x14ac:dyDescent="0.25">
      <c r="A4" s="13" t="s">
        <v>1757</v>
      </c>
      <c r="B4" s="8" t="s">
        <v>1758</v>
      </c>
      <c r="C4" s="8" t="s">
        <v>1759</v>
      </c>
      <c r="D4" s="9">
        <v>42826</v>
      </c>
    </row>
    <row r="5" spans="1:5" x14ac:dyDescent="0.25">
      <c r="A5" s="13" t="s">
        <v>1760</v>
      </c>
      <c r="B5" s="8" t="s">
        <v>1761</v>
      </c>
      <c r="C5" s="8" t="s">
        <v>1762</v>
      </c>
      <c r="D5" s="9">
        <v>47209</v>
      </c>
    </row>
    <row r="6" spans="1:5" x14ac:dyDescent="0.25">
      <c r="A6" s="13" t="s">
        <v>1763</v>
      </c>
      <c r="B6" s="8" t="s">
        <v>1764</v>
      </c>
      <c r="C6" s="8" t="s">
        <v>1765</v>
      </c>
      <c r="D6" s="9">
        <v>12510</v>
      </c>
    </row>
    <row r="7" spans="1:5" x14ac:dyDescent="0.25">
      <c r="A7" s="13" t="s">
        <v>1766</v>
      </c>
      <c r="B7" s="8" t="s">
        <v>1767</v>
      </c>
      <c r="C7" s="8" t="s">
        <v>1768</v>
      </c>
      <c r="D7" s="9">
        <v>18354</v>
      </c>
    </row>
    <row r="8" spans="1:5" x14ac:dyDescent="0.25">
      <c r="A8" s="13" t="s">
        <v>1769</v>
      </c>
      <c r="B8" s="8" t="s">
        <v>1770</v>
      </c>
      <c r="C8" s="8" t="s">
        <v>1771</v>
      </c>
      <c r="D8" s="10">
        <v>45601</v>
      </c>
    </row>
    <row r="9" spans="1:5" x14ac:dyDescent="0.25">
      <c r="A9" s="13" t="s">
        <v>1772</v>
      </c>
      <c r="B9" s="8" t="s">
        <v>1773</v>
      </c>
      <c r="C9" s="8" t="s">
        <v>1774</v>
      </c>
      <c r="D9" s="9">
        <v>16193</v>
      </c>
    </row>
    <row r="10" spans="1:5" x14ac:dyDescent="0.25">
      <c r="A10" s="13" t="s">
        <v>1775</v>
      </c>
      <c r="B10" s="8" t="s">
        <v>1776</v>
      </c>
      <c r="C10" s="8" t="s">
        <v>1777</v>
      </c>
      <c r="D10" s="9">
        <v>35551</v>
      </c>
    </row>
    <row r="11" spans="1:5" x14ac:dyDescent="0.25">
      <c r="A11" s="24"/>
      <c r="B11" s="24"/>
      <c r="C11" s="24"/>
      <c r="D11" s="24"/>
      <c r="E11" s="14"/>
    </row>
    <row r="12" spans="1:5" x14ac:dyDescent="0.25">
      <c r="B12">
        <v>21.87</v>
      </c>
      <c r="C12">
        <v>-30.87</v>
      </c>
    </row>
  </sheetData>
  <mergeCells count="4">
    <mergeCell ref="B1:B2"/>
    <mergeCell ref="C1:C2"/>
    <mergeCell ref="D1:D2"/>
    <mergeCell ref="A11:D11"/>
  </mergeCells>
  <hyperlinks>
    <hyperlink ref="A2" r:id="rId1" display="https://www.astronomical.org/constellationsCopy/psa.html"/>
    <hyperlink ref="D1" r:id="rId2" display="https://www.astronomical.org/constellationsCopy/psa.html"/>
  </hyperlinks>
  <pageMargins left="0.7" right="0.7" top="0.75" bottom="0.75" header="0.3" footer="0.3"/>
  <drawing r:id="rId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sqref="A1:C11"/>
    </sheetView>
  </sheetViews>
  <sheetFormatPr defaultRowHeight="15" x14ac:dyDescent="0.25"/>
  <cols>
    <col min="2" max="2" width="14.85546875" customWidth="1"/>
    <col min="3" max="3" width="16.28515625" customWidth="1"/>
    <col min="4" max="4" width="12.28515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5" x14ac:dyDescent="0.25">
      <c r="A2" s="7" t="s">
        <v>34</v>
      </c>
      <c r="B2" s="23"/>
      <c r="C2" s="23"/>
      <c r="D2" s="21"/>
    </row>
    <row r="3" spans="1:5" x14ac:dyDescent="0.25">
      <c r="A3" s="13" t="s">
        <v>1778</v>
      </c>
      <c r="B3" s="8" t="s">
        <v>1779</v>
      </c>
      <c r="C3" s="8" t="s">
        <v>1780</v>
      </c>
      <c r="D3" s="9">
        <v>45689</v>
      </c>
    </row>
    <row r="4" spans="1:5" x14ac:dyDescent="0.25">
      <c r="A4" s="13" t="s">
        <v>1781</v>
      </c>
      <c r="B4" s="8" t="s">
        <v>1782</v>
      </c>
      <c r="C4" s="8" t="s">
        <v>1783</v>
      </c>
      <c r="D4" s="9">
        <v>25600</v>
      </c>
    </row>
    <row r="5" spans="1:5" ht="30" x14ac:dyDescent="0.25">
      <c r="A5" s="13" t="s">
        <v>1784</v>
      </c>
      <c r="B5" s="8" t="s">
        <v>1785</v>
      </c>
      <c r="C5" s="8" t="s">
        <v>1786</v>
      </c>
      <c r="D5" s="9">
        <v>29618</v>
      </c>
    </row>
    <row r="6" spans="1:5" ht="30" x14ac:dyDescent="0.25">
      <c r="A6" s="13" t="s">
        <v>1787</v>
      </c>
      <c r="B6" s="8" t="s">
        <v>1788</v>
      </c>
      <c r="C6" s="8" t="s">
        <v>1789</v>
      </c>
      <c r="D6" s="9">
        <v>34001</v>
      </c>
    </row>
    <row r="7" spans="1:5" ht="30" x14ac:dyDescent="0.25">
      <c r="A7" s="13" t="s">
        <v>1790</v>
      </c>
      <c r="B7" s="8" t="s">
        <v>1791</v>
      </c>
      <c r="C7" s="8" t="s">
        <v>1792</v>
      </c>
      <c r="D7" s="9">
        <v>42795</v>
      </c>
    </row>
    <row r="8" spans="1:5" ht="30" x14ac:dyDescent="0.25">
      <c r="A8" s="13" t="s">
        <v>1793</v>
      </c>
      <c r="B8" s="8" t="s">
        <v>1794</v>
      </c>
      <c r="C8" s="8" t="s">
        <v>1795</v>
      </c>
      <c r="D8" s="9">
        <v>45717</v>
      </c>
    </row>
    <row r="9" spans="1:5" ht="30" x14ac:dyDescent="0.25">
      <c r="A9" s="13" t="s">
        <v>1796</v>
      </c>
      <c r="B9" s="8" t="s">
        <v>1797</v>
      </c>
      <c r="C9" s="8" t="s">
        <v>1798</v>
      </c>
      <c r="D9" s="9">
        <v>12479</v>
      </c>
    </row>
    <row r="10" spans="1:5" ht="30" x14ac:dyDescent="0.25">
      <c r="A10" s="13" t="s">
        <v>1799</v>
      </c>
      <c r="B10" s="8" t="s">
        <v>1800</v>
      </c>
      <c r="C10" s="8" t="s">
        <v>1801</v>
      </c>
      <c r="D10" s="9">
        <v>36251</v>
      </c>
    </row>
    <row r="11" spans="1:5" ht="30" x14ac:dyDescent="0.25">
      <c r="A11" s="13" t="s">
        <v>1802</v>
      </c>
      <c r="B11" s="8" t="s">
        <v>1803</v>
      </c>
      <c r="C11" s="8" t="s">
        <v>1804</v>
      </c>
      <c r="D11" s="10">
        <v>45387</v>
      </c>
    </row>
    <row r="12" spans="1:5" x14ac:dyDescent="0.25">
      <c r="A12" s="24"/>
      <c r="B12" s="24"/>
      <c r="C12" s="24"/>
      <c r="D12" s="24"/>
      <c r="E12" s="14"/>
    </row>
    <row r="13" spans="1:5" x14ac:dyDescent="0.25">
      <c r="B13">
        <v>7.11</v>
      </c>
      <c r="C13">
        <v>-32.22</v>
      </c>
    </row>
  </sheetData>
  <mergeCells count="4">
    <mergeCell ref="B1:B2"/>
    <mergeCell ref="C1:C2"/>
    <mergeCell ref="D1:D2"/>
    <mergeCell ref="A12:D12"/>
  </mergeCells>
  <hyperlinks>
    <hyperlink ref="A2" r:id="rId1" display="https://www.astronomical.org/constellationsCopy/pup.html"/>
    <hyperlink ref="D1" r:id="rId2" display="https://www.astronomical.org/constellationsCopy/pup.html"/>
  </hyperlinks>
  <pageMargins left="0.7" right="0.7" top="0.75" bottom="0.75" header="0.3" footer="0.3"/>
  <drawing r:id="rId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workbookViewId="0">
      <selection sqref="A1:C6"/>
    </sheetView>
  </sheetViews>
  <sheetFormatPr defaultRowHeight="15" x14ac:dyDescent="0.25"/>
  <cols>
    <col min="2" max="2" width="16.28515625" customWidth="1"/>
    <col min="3" max="3" width="18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5" x14ac:dyDescent="0.25">
      <c r="A2" s="7" t="s">
        <v>34</v>
      </c>
      <c r="B2" s="23"/>
      <c r="C2" s="23"/>
      <c r="D2" s="21"/>
    </row>
    <row r="3" spans="1:5" x14ac:dyDescent="0.25">
      <c r="A3" s="13" t="s">
        <v>1805</v>
      </c>
      <c r="B3" s="8" t="s">
        <v>1806</v>
      </c>
      <c r="C3" s="8" t="s">
        <v>1807</v>
      </c>
      <c r="D3" s="9">
        <v>24898</v>
      </c>
    </row>
    <row r="4" spans="1:5" ht="30" x14ac:dyDescent="0.25">
      <c r="A4" s="13" t="s">
        <v>1808</v>
      </c>
      <c r="B4" s="8" t="s">
        <v>1809</v>
      </c>
      <c r="C4" s="8" t="s">
        <v>1810</v>
      </c>
      <c r="D4" s="10">
        <v>45295</v>
      </c>
    </row>
    <row r="5" spans="1:5" x14ac:dyDescent="0.25">
      <c r="A5" s="13" t="s">
        <v>1811</v>
      </c>
      <c r="B5" s="8" t="s">
        <v>1812</v>
      </c>
      <c r="C5" s="8" t="s">
        <v>1813</v>
      </c>
      <c r="D5" s="9">
        <v>26390</v>
      </c>
    </row>
    <row r="6" spans="1:5" x14ac:dyDescent="0.25">
      <c r="A6" s="13" t="s">
        <v>1814</v>
      </c>
      <c r="B6" s="8" t="s">
        <v>1815</v>
      </c>
      <c r="C6" s="8" t="s">
        <v>1816</v>
      </c>
      <c r="D6" s="9">
        <v>21671</v>
      </c>
    </row>
    <row r="7" spans="1:5" x14ac:dyDescent="0.25">
      <c r="A7" s="24"/>
      <c r="B7" s="24"/>
      <c r="C7" s="24"/>
      <c r="D7" s="24"/>
      <c r="E7" s="14"/>
    </row>
    <row r="8" spans="1:5" x14ac:dyDescent="0.25">
      <c r="B8">
        <f>AVERAGE(8,8,9,9)</f>
        <v>8.5</v>
      </c>
      <c r="C8">
        <f>AVERAGE(-33,-27,-25,-30)</f>
        <v>-28.75</v>
      </c>
    </row>
  </sheetData>
  <mergeCells count="4">
    <mergeCell ref="B1:B2"/>
    <mergeCell ref="C1:C2"/>
    <mergeCell ref="D1:D2"/>
    <mergeCell ref="A7:D7"/>
  </mergeCells>
  <hyperlinks>
    <hyperlink ref="A2" r:id="rId1" display="https://www.astronomical.org/constellationsCopy/pyx.html"/>
    <hyperlink ref="D1" r:id="rId2" display="https://www.astronomical.org/constellationsCopy/pyx.html"/>
  </hyperlinks>
  <pageMargins left="0.7" right="0.7" top="0.75" bottom="0.75" header="0.3" footer="0.3"/>
  <drawing r:id="rId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workbookViewId="0">
      <selection sqref="A1:C7"/>
    </sheetView>
  </sheetViews>
  <sheetFormatPr defaultRowHeight="15" x14ac:dyDescent="0.25"/>
  <cols>
    <col min="1" max="1" width="13" customWidth="1"/>
    <col min="2" max="2" width="16.42578125" customWidth="1"/>
    <col min="3" max="3" width="18.140625" customWidth="1"/>
    <col min="4" max="4" width="11.5703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1817</v>
      </c>
      <c r="B3" s="8" t="s">
        <v>1818</v>
      </c>
      <c r="C3" s="8" t="s">
        <v>1819</v>
      </c>
      <c r="D3" s="9">
        <v>28491</v>
      </c>
    </row>
    <row r="4" spans="1:5" x14ac:dyDescent="0.25">
      <c r="A4" s="13" t="s">
        <v>1820</v>
      </c>
      <c r="B4" s="8" t="s">
        <v>1821</v>
      </c>
      <c r="C4" s="8" t="s">
        <v>1822</v>
      </c>
      <c r="D4" s="9">
        <v>44228</v>
      </c>
    </row>
    <row r="5" spans="1:5" x14ac:dyDescent="0.25">
      <c r="A5" s="13" t="s">
        <v>1823</v>
      </c>
      <c r="B5" s="8" t="s">
        <v>1824</v>
      </c>
      <c r="C5" s="8" t="s">
        <v>1825</v>
      </c>
      <c r="D5" s="9">
        <v>18295</v>
      </c>
    </row>
    <row r="6" spans="1:5" x14ac:dyDescent="0.25">
      <c r="A6" s="13" t="s">
        <v>1826</v>
      </c>
      <c r="B6" s="8" t="s">
        <v>1827</v>
      </c>
      <c r="C6" s="8" t="s">
        <v>1828</v>
      </c>
      <c r="D6" s="9">
        <v>19784</v>
      </c>
    </row>
    <row r="7" spans="1:5" x14ac:dyDescent="0.25">
      <c r="A7" s="13" t="s">
        <v>1829</v>
      </c>
      <c r="B7" s="8" t="s">
        <v>1830</v>
      </c>
      <c r="C7" s="8" t="s">
        <v>1831</v>
      </c>
      <c r="D7" s="9">
        <v>22706</v>
      </c>
    </row>
    <row r="8" spans="1:5" x14ac:dyDescent="0.25">
      <c r="A8" s="24"/>
      <c r="B8" s="24"/>
      <c r="C8" s="24"/>
      <c r="D8" s="24"/>
      <c r="E8" s="14"/>
    </row>
    <row r="9" spans="1:5" x14ac:dyDescent="0.25">
      <c r="B9">
        <f>AVERAGE(8,9,9,9,8)</f>
        <v>8.6</v>
      </c>
      <c r="C9">
        <f>AVERAGE(-47,-43,-55,-54,-52)</f>
        <v>-50.2</v>
      </c>
    </row>
  </sheetData>
  <mergeCells count="4">
    <mergeCell ref="B1:B2"/>
    <mergeCell ref="C1:C2"/>
    <mergeCell ref="D1:D2"/>
    <mergeCell ref="A8:D8"/>
  </mergeCells>
  <hyperlinks>
    <hyperlink ref="A2" r:id="rId1" display="https://www.astronomical.org/constellationsCopy/vel.html"/>
    <hyperlink ref="D1" r:id="rId2" display="https://www.astronomical.org/constellationsCopy/vel.html"/>
  </hyperlinks>
  <pageMargins left="0.7" right="0.7" top="0.75" bottom="0.75" header="0.3" footer="0.3"/>
  <drawing r:id="rId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1"/>
  <sheetViews>
    <sheetView workbookViewId="0">
      <selection sqref="A1:C19"/>
    </sheetView>
  </sheetViews>
  <sheetFormatPr defaultRowHeight="15" x14ac:dyDescent="0.25"/>
  <cols>
    <col min="1" max="1" width="12.42578125" customWidth="1"/>
    <col min="2" max="2" width="17" customWidth="1"/>
    <col min="3" max="3" width="17.7109375" customWidth="1"/>
    <col min="4" max="4" width="12.285156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x14ac:dyDescent="0.25">
      <c r="A3" s="8" t="s">
        <v>1832</v>
      </c>
      <c r="B3" s="8" t="s">
        <v>1833</v>
      </c>
      <c r="C3" s="8" t="s">
        <v>1834</v>
      </c>
      <c r="D3" s="11" t="s">
        <v>1835</v>
      </c>
    </row>
    <row r="4" spans="1:4" x14ac:dyDescent="0.25">
      <c r="A4" s="8" t="s">
        <v>1836</v>
      </c>
      <c r="B4" s="8" t="s">
        <v>1837</v>
      </c>
      <c r="C4" s="8" t="s">
        <v>1838</v>
      </c>
      <c r="D4" s="9">
        <v>26330</v>
      </c>
    </row>
    <row r="5" spans="1:4" x14ac:dyDescent="0.25">
      <c r="A5" s="13" t="s">
        <v>1839</v>
      </c>
      <c r="B5" s="8" t="s">
        <v>1840</v>
      </c>
      <c r="C5" s="8" t="s">
        <v>1841</v>
      </c>
      <c r="D5" s="9">
        <v>36192</v>
      </c>
    </row>
    <row r="6" spans="1:4" x14ac:dyDescent="0.25">
      <c r="A6" s="13" t="s">
        <v>1842</v>
      </c>
      <c r="B6" s="8" t="s">
        <v>1843</v>
      </c>
      <c r="C6" s="8" t="s">
        <v>1844</v>
      </c>
      <c r="D6" s="9">
        <v>44986</v>
      </c>
    </row>
    <row r="7" spans="1:4" x14ac:dyDescent="0.25">
      <c r="A7" s="13" t="s">
        <v>1845</v>
      </c>
      <c r="B7" s="8" t="s">
        <v>1846</v>
      </c>
      <c r="C7" s="8" t="s">
        <v>1847</v>
      </c>
      <c r="D7" s="9">
        <v>13210</v>
      </c>
    </row>
    <row r="8" spans="1:4" x14ac:dyDescent="0.25">
      <c r="A8" s="13" t="s">
        <v>1848</v>
      </c>
      <c r="B8" s="8" t="s">
        <v>1849</v>
      </c>
      <c r="C8" s="8" t="s">
        <v>1850</v>
      </c>
      <c r="D8" s="9">
        <v>16132</v>
      </c>
    </row>
    <row r="9" spans="1:4" x14ac:dyDescent="0.25">
      <c r="A9" s="13" t="s">
        <v>1851</v>
      </c>
      <c r="B9" s="8" t="s">
        <v>1852</v>
      </c>
      <c r="C9" s="8" t="s">
        <v>1853</v>
      </c>
      <c r="D9" s="9">
        <v>18323</v>
      </c>
    </row>
    <row r="10" spans="1:4" x14ac:dyDescent="0.25">
      <c r="A10" s="8" t="s">
        <v>1854</v>
      </c>
      <c r="B10" s="8" t="s">
        <v>1855</v>
      </c>
      <c r="C10" s="8" t="s">
        <v>1856</v>
      </c>
      <c r="D10" s="9">
        <v>25993</v>
      </c>
    </row>
    <row r="11" spans="1:4" x14ac:dyDescent="0.25">
      <c r="A11" s="13" t="s">
        <v>1857</v>
      </c>
      <c r="B11" s="8" t="s">
        <v>1858</v>
      </c>
      <c r="C11" s="8" t="s">
        <v>1859</v>
      </c>
      <c r="D11" s="10">
        <v>45326</v>
      </c>
    </row>
    <row r="12" spans="1:4" x14ac:dyDescent="0.25">
      <c r="A12" s="13" t="s">
        <v>1860</v>
      </c>
      <c r="B12" s="8" t="s">
        <v>1861</v>
      </c>
      <c r="C12" s="8" t="s">
        <v>1862</v>
      </c>
      <c r="D12" s="9">
        <v>16528</v>
      </c>
    </row>
    <row r="13" spans="1:4" x14ac:dyDescent="0.25">
      <c r="A13" s="13" t="s">
        <v>1863</v>
      </c>
      <c r="B13" s="8" t="s">
        <v>1864</v>
      </c>
      <c r="C13" s="8" t="s">
        <v>1865</v>
      </c>
      <c r="D13" s="9">
        <v>33329</v>
      </c>
    </row>
    <row r="14" spans="1:4" x14ac:dyDescent="0.25">
      <c r="A14" s="13" t="s">
        <v>1866</v>
      </c>
      <c r="B14" s="8" t="s">
        <v>1867</v>
      </c>
      <c r="C14" s="8" t="s">
        <v>1868</v>
      </c>
      <c r="D14" s="9">
        <v>34790</v>
      </c>
    </row>
    <row r="15" spans="1:4" x14ac:dyDescent="0.25">
      <c r="A15" s="13" t="s">
        <v>1869</v>
      </c>
      <c r="B15" s="8" t="s">
        <v>1870</v>
      </c>
      <c r="C15" s="8" t="s">
        <v>1871</v>
      </c>
      <c r="D15" s="9">
        <v>34790</v>
      </c>
    </row>
    <row r="16" spans="1:4" x14ac:dyDescent="0.25">
      <c r="A16" s="13" t="s">
        <v>1872</v>
      </c>
      <c r="B16" s="8" t="s">
        <v>1873</v>
      </c>
      <c r="C16" s="8" t="s">
        <v>1874</v>
      </c>
      <c r="D16" s="10">
        <v>45356</v>
      </c>
    </row>
    <row r="17" spans="1:5" x14ac:dyDescent="0.25">
      <c r="A17" s="13" t="s">
        <v>1875</v>
      </c>
      <c r="B17" s="8" t="s">
        <v>1876</v>
      </c>
      <c r="C17" s="8" t="s">
        <v>1877</v>
      </c>
      <c r="D17" s="9">
        <v>46874</v>
      </c>
    </row>
    <row r="18" spans="1:5" x14ac:dyDescent="0.25">
      <c r="A18" s="13" t="s">
        <v>1878</v>
      </c>
      <c r="B18" s="8" t="s">
        <v>1879</v>
      </c>
      <c r="C18" s="8" t="s">
        <v>1880</v>
      </c>
      <c r="D18" s="9">
        <v>14366</v>
      </c>
    </row>
    <row r="19" spans="1:5" x14ac:dyDescent="0.25">
      <c r="A19" s="13" t="s">
        <v>1881</v>
      </c>
      <c r="B19" s="8" t="s">
        <v>1882</v>
      </c>
      <c r="C19" s="8" t="s">
        <v>1883</v>
      </c>
      <c r="D19" s="9">
        <v>19115</v>
      </c>
    </row>
    <row r="20" spans="1:5" x14ac:dyDescent="0.25">
      <c r="A20" s="24"/>
      <c r="B20" s="24"/>
      <c r="C20" s="24"/>
      <c r="D20" s="24"/>
      <c r="E20" s="14"/>
    </row>
    <row r="21" spans="1:5" x14ac:dyDescent="0.25">
      <c r="B21">
        <v>19.170000000000002</v>
      </c>
      <c r="C21">
        <v>4.17</v>
      </c>
    </row>
  </sheetData>
  <mergeCells count="4">
    <mergeCell ref="B1:B2"/>
    <mergeCell ref="C1:C2"/>
    <mergeCell ref="D1:D2"/>
    <mergeCell ref="A20:D20"/>
  </mergeCells>
  <hyperlinks>
    <hyperlink ref="A2" r:id="rId1" display="https://www.astronomical.org/constellationsCopy/aql.html"/>
    <hyperlink ref="D1" r:id="rId2" display="https://www.astronomical.org/constellationsCopy/aql.html"/>
  </hyperlinks>
  <pageMargins left="0.7" right="0.7" top="0.75" bottom="0.75" header="0.3" footer="0.3"/>
  <drawing r:id="rId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"/>
  <sheetViews>
    <sheetView workbookViewId="0">
      <selection sqref="A1:C8"/>
    </sheetView>
  </sheetViews>
  <sheetFormatPr defaultRowHeight="15" x14ac:dyDescent="0.25"/>
  <cols>
    <col min="1" max="1" width="14.42578125" customWidth="1"/>
    <col min="2" max="2" width="16" customWidth="1"/>
    <col min="3" max="3" width="17.7109375" customWidth="1"/>
    <col min="4" max="4" width="11.855468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30" x14ac:dyDescent="0.25">
      <c r="A2" s="7" t="s">
        <v>34</v>
      </c>
      <c r="B2" s="23"/>
      <c r="C2" s="23"/>
      <c r="D2" s="21"/>
    </row>
    <row r="3" spans="1:5" x14ac:dyDescent="0.25">
      <c r="A3" s="13" t="s">
        <v>1884</v>
      </c>
      <c r="B3" s="8" t="s">
        <v>1885</v>
      </c>
      <c r="C3" s="8" t="s">
        <v>1886</v>
      </c>
      <c r="D3" s="9">
        <v>31079</v>
      </c>
    </row>
    <row r="4" spans="1:5" x14ac:dyDescent="0.25">
      <c r="A4" s="13" t="s">
        <v>1887</v>
      </c>
      <c r="B4" s="8" t="s">
        <v>1888</v>
      </c>
      <c r="C4" s="8" t="s">
        <v>1889</v>
      </c>
      <c r="D4" s="9">
        <v>34731</v>
      </c>
    </row>
    <row r="5" spans="1:5" x14ac:dyDescent="0.25">
      <c r="A5" s="13" t="s">
        <v>1890</v>
      </c>
      <c r="B5" s="8" t="s">
        <v>1891</v>
      </c>
      <c r="C5" s="8" t="s">
        <v>1892</v>
      </c>
      <c r="D5" s="9">
        <v>41334</v>
      </c>
    </row>
    <row r="6" spans="1:5" x14ac:dyDescent="0.25">
      <c r="A6" s="13" t="s">
        <v>1893</v>
      </c>
      <c r="B6" s="8" t="s">
        <v>1894</v>
      </c>
      <c r="C6" s="8" t="s">
        <v>1895</v>
      </c>
      <c r="D6" s="9">
        <v>22706</v>
      </c>
    </row>
    <row r="7" spans="1:5" x14ac:dyDescent="0.25">
      <c r="A7" s="13" t="s">
        <v>1896</v>
      </c>
      <c r="B7" s="8" t="s">
        <v>1897</v>
      </c>
      <c r="C7" s="8" t="s">
        <v>1898</v>
      </c>
      <c r="D7" s="10">
        <v>45447</v>
      </c>
    </row>
    <row r="8" spans="1:5" x14ac:dyDescent="0.25">
      <c r="A8" s="13" t="s">
        <v>1899</v>
      </c>
      <c r="B8" s="8" t="s">
        <v>1900</v>
      </c>
      <c r="C8" s="8" t="s">
        <v>1901</v>
      </c>
      <c r="D8" s="9">
        <v>42125</v>
      </c>
    </row>
    <row r="9" spans="1:5" x14ac:dyDescent="0.25">
      <c r="A9" s="24"/>
      <c r="B9" s="24"/>
      <c r="C9" s="24"/>
      <c r="D9" s="24"/>
      <c r="E9" s="14"/>
    </row>
    <row r="10" spans="1:5" x14ac:dyDescent="0.25">
      <c r="B10">
        <v>16.66</v>
      </c>
      <c r="C10">
        <v>-53.83</v>
      </c>
    </row>
  </sheetData>
  <mergeCells count="4">
    <mergeCell ref="B1:B2"/>
    <mergeCell ref="C1:C2"/>
    <mergeCell ref="D1:D2"/>
    <mergeCell ref="A9:D9"/>
  </mergeCells>
  <hyperlinks>
    <hyperlink ref="A2" r:id="rId1" display="https://www.astronomical.org/constellationsCopy/ara.html"/>
    <hyperlink ref="D1" r:id="rId2" display="https://www.astronomical.org/constellationsCopy/ara.html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4"/>
  <sheetViews>
    <sheetView topLeftCell="A2" workbookViewId="0">
      <selection activeCell="C3" sqref="C3:C22"/>
    </sheetView>
  </sheetViews>
  <sheetFormatPr defaultRowHeight="15" x14ac:dyDescent="0.25"/>
  <cols>
    <col min="1" max="1" width="23.28515625" customWidth="1"/>
    <col min="2" max="2" width="20.7109375" customWidth="1"/>
    <col min="3" max="3" width="21.28515625" customWidth="1"/>
    <col min="4" max="4" width="13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1" t="s">
        <v>114</v>
      </c>
      <c r="B3" s="1" t="s">
        <v>115</v>
      </c>
      <c r="C3" s="1" t="s">
        <v>116</v>
      </c>
      <c r="D3" s="2" t="s">
        <v>117</v>
      </c>
    </row>
    <row r="4" spans="1:4" x14ac:dyDescent="0.25">
      <c r="A4" s="1" t="s">
        <v>118</v>
      </c>
      <c r="B4" s="1" t="s">
        <v>119</v>
      </c>
      <c r="C4" s="1" t="s">
        <v>120</v>
      </c>
      <c r="D4" s="2" t="s">
        <v>121</v>
      </c>
    </row>
    <row r="5" spans="1:4" x14ac:dyDescent="0.25">
      <c r="A5" s="1" t="s">
        <v>122</v>
      </c>
      <c r="B5" s="1" t="s">
        <v>123</v>
      </c>
      <c r="C5" s="1" t="s">
        <v>124</v>
      </c>
      <c r="D5" s="3">
        <v>23377</v>
      </c>
    </row>
    <row r="6" spans="1:4" x14ac:dyDescent="0.25">
      <c r="A6" s="1" t="s">
        <v>125</v>
      </c>
      <c r="B6" s="1" t="s">
        <v>126</v>
      </c>
      <c r="C6" s="1" t="s">
        <v>127</v>
      </c>
      <c r="D6" s="3">
        <v>25569</v>
      </c>
    </row>
    <row r="7" spans="1:4" x14ac:dyDescent="0.25">
      <c r="A7" s="1" t="s">
        <v>128</v>
      </c>
      <c r="B7" s="1" t="s">
        <v>129</v>
      </c>
      <c r="C7" s="1" t="s">
        <v>130</v>
      </c>
      <c r="D7" s="5">
        <v>45445</v>
      </c>
    </row>
    <row r="8" spans="1:4" x14ac:dyDescent="0.25">
      <c r="A8" s="1" t="s">
        <v>131</v>
      </c>
      <c r="B8" s="1" t="s">
        <v>132</v>
      </c>
      <c r="C8" s="1" t="s">
        <v>133</v>
      </c>
      <c r="D8" s="3">
        <v>44958</v>
      </c>
    </row>
    <row r="9" spans="1:4" x14ac:dyDescent="0.25">
      <c r="A9" s="4" t="s">
        <v>134</v>
      </c>
      <c r="B9" s="1" t="s">
        <v>135</v>
      </c>
      <c r="C9" s="1" t="s">
        <v>136</v>
      </c>
      <c r="D9" s="3">
        <v>28157</v>
      </c>
    </row>
    <row r="10" spans="1:4" x14ac:dyDescent="0.25">
      <c r="A10" s="4" t="s">
        <v>137</v>
      </c>
      <c r="B10" s="1" t="s">
        <v>138</v>
      </c>
      <c r="C10" s="1" t="s">
        <v>139</v>
      </c>
      <c r="D10" s="3">
        <v>43525</v>
      </c>
    </row>
    <row r="11" spans="1:4" x14ac:dyDescent="0.25">
      <c r="A11" s="4" t="s">
        <v>140</v>
      </c>
      <c r="B11" s="1" t="s">
        <v>141</v>
      </c>
      <c r="C11" s="1" t="s">
        <v>142</v>
      </c>
      <c r="D11" s="3">
        <v>21976</v>
      </c>
    </row>
    <row r="12" spans="1:4" x14ac:dyDescent="0.25">
      <c r="A12" s="4" t="s">
        <v>143</v>
      </c>
      <c r="B12" s="1" t="s">
        <v>144</v>
      </c>
      <c r="C12" s="1" t="s">
        <v>145</v>
      </c>
      <c r="D12" s="3">
        <v>25263</v>
      </c>
    </row>
    <row r="13" spans="1:4" x14ac:dyDescent="0.25">
      <c r="A13" s="4" t="s">
        <v>146</v>
      </c>
      <c r="B13" s="1" t="s">
        <v>147</v>
      </c>
      <c r="C13" s="1" t="s">
        <v>148</v>
      </c>
      <c r="D13" s="3">
        <v>26359</v>
      </c>
    </row>
    <row r="14" spans="1:4" x14ac:dyDescent="0.25">
      <c r="A14" s="4" t="s">
        <v>149</v>
      </c>
      <c r="B14" s="1" t="s">
        <v>150</v>
      </c>
      <c r="C14" s="1" t="s">
        <v>151</v>
      </c>
      <c r="D14" s="3">
        <v>15067</v>
      </c>
    </row>
    <row r="15" spans="1:4" x14ac:dyDescent="0.25">
      <c r="A15" s="4" t="s">
        <v>152</v>
      </c>
      <c r="B15" s="1" t="s">
        <v>153</v>
      </c>
      <c r="C15" s="1" t="s">
        <v>154</v>
      </c>
      <c r="D15" s="3">
        <v>15432</v>
      </c>
    </row>
    <row r="16" spans="1:4" x14ac:dyDescent="0.25">
      <c r="A16" s="4" t="s">
        <v>155</v>
      </c>
      <c r="B16" s="1" t="s">
        <v>156</v>
      </c>
      <c r="C16" s="1" t="s">
        <v>157</v>
      </c>
      <c r="D16" s="3">
        <v>24929</v>
      </c>
    </row>
    <row r="17" spans="1:4" x14ac:dyDescent="0.25">
      <c r="A17" s="4" t="s">
        <v>158</v>
      </c>
      <c r="B17" s="1" t="s">
        <v>159</v>
      </c>
      <c r="C17" s="1" t="s">
        <v>160</v>
      </c>
      <c r="D17" s="3">
        <v>26755</v>
      </c>
    </row>
    <row r="18" spans="1:4" x14ac:dyDescent="0.25">
      <c r="A18" s="4" t="s">
        <v>161</v>
      </c>
      <c r="B18" s="1" t="s">
        <v>162</v>
      </c>
      <c r="C18" s="1" t="s">
        <v>163</v>
      </c>
      <c r="D18" s="3">
        <v>27120</v>
      </c>
    </row>
    <row r="19" spans="1:4" x14ac:dyDescent="0.25">
      <c r="A19" s="4" t="s">
        <v>164</v>
      </c>
      <c r="B19" s="1" t="s">
        <v>165</v>
      </c>
      <c r="C19" s="1" t="s">
        <v>166</v>
      </c>
      <c r="D19" s="5">
        <v>45387</v>
      </c>
    </row>
    <row r="20" spans="1:4" x14ac:dyDescent="0.25">
      <c r="A20" s="4" t="s">
        <v>167</v>
      </c>
      <c r="B20" s="1" t="s">
        <v>168</v>
      </c>
      <c r="C20" s="1" t="s">
        <v>169</v>
      </c>
      <c r="D20" s="3">
        <v>44682</v>
      </c>
    </row>
    <row r="21" spans="1:4" x14ac:dyDescent="0.25">
      <c r="A21" s="4" t="s">
        <v>170</v>
      </c>
      <c r="B21" s="1" t="s">
        <v>171</v>
      </c>
      <c r="C21" s="1" t="s">
        <v>172</v>
      </c>
      <c r="D21" s="3">
        <v>15827</v>
      </c>
    </row>
    <row r="22" spans="1:4" x14ac:dyDescent="0.25">
      <c r="A22" s="4" t="s">
        <v>173</v>
      </c>
      <c r="B22" s="1" t="s">
        <v>174</v>
      </c>
      <c r="C22" s="1" t="s">
        <v>175</v>
      </c>
      <c r="D22" s="3">
        <v>23132</v>
      </c>
    </row>
    <row r="24" spans="1:4" x14ac:dyDescent="0.25">
      <c r="B24">
        <v>4.95</v>
      </c>
      <c r="C24">
        <v>3.7</v>
      </c>
    </row>
  </sheetData>
  <mergeCells count="3">
    <mergeCell ref="B1:B2"/>
    <mergeCell ref="C1:C2"/>
    <mergeCell ref="D1:D2"/>
  </mergeCells>
  <hyperlinks>
    <hyperlink ref="A2" r:id="rId1" display="https://www.astronomical.org/constellationsCopy/ori.html"/>
    <hyperlink ref="D1" r:id="rId2" display="https://www.astronomical.org/constellationsCopy/ori.html"/>
  </hyperlinks>
  <pageMargins left="0.7" right="0.7" top="0.75" bottom="0.75" header="0.3" footer="0.3"/>
  <drawing r:id="rId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9"/>
  <sheetViews>
    <sheetView workbookViewId="0">
      <selection sqref="A1:C17"/>
    </sheetView>
  </sheetViews>
  <sheetFormatPr defaultRowHeight="15" x14ac:dyDescent="0.25"/>
  <cols>
    <col min="1" max="1" width="12.5703125" customWidth="1"/>
    <col min="2" max="2" width="17.85546875" customWidth="1"/>
    <col min="3" max="3" width="17.28515625" customWidth="1"/>
    <col min="4" max="4" width="10.8554687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ht="30" x14ac:dyDescent="0.25">
      <c r="A3" s="8" t="s">
        <v>1902</v>
      </c>
      <c r="B3" s="8" t="s">
        <v>1903</v>
      </c>
      <c r="C3" s="8" t="s">
        <v>1904</v>
      </c>
      <c r="D3" s="11" t="s">
        <v>1905</v>
      </c>
    </row>
    <row r="4" spans="1:4" x14ac:dyDescent="0.25">
      <c r="A4" s="13" t="s">
        <v>1906</v>
      </c>
      <c r="B4" s="8" t="s">
        <v>1907</v>
      </c>
      <c r="C4" s="8" t="s">
        <v>1908</v>
      </c>
      <c r="D4" s="11" t="s">
        <v>1909</v>
      </c>
    </row>
    <row r="5" spans="1:4" x14ac:dyDescent="0.25">
      <c r="A5" s="8" t="s">
        <v>1910</v>
      </c>
      <c r="B5" s="8" t="s">
        <v>1911</v>
      </c>
      <c r="C5" s="8" t="s">
        <v>1912</v>
      </c>
      <c r="D5" s="10">
        <v>45445</v>
      </c>
    </row>
    <row r="6" spans="1:4" x14ac:dyDescent="0.25">
      <c r="A6" s="13" t="s">
        <v>1913</v>
      </c>
      <c r="B6" s="8" t="s">
        <v>1914</v>
      </c>
      <c r="C6" s="8" t="s">
        <v>1915</v>
      </c>
      <c r="D6" s="9">
        <v>10990</v>
      </c>
    </row>
    <row r="7" spans="1:4" x14ac:dyDescent="0.25">
      <c r="A7" s="13" t="s">
        <v>1916</v>
      </c>
      <c r="B7" s="8" t="s">
        <v>1917</v>
      </c>
      <c r="C7" s="8" t="s">
        <v>1918</v>
      </c>
      <c r="D7" s="9">
        <v>11355</v>
      </c>
    </row>
    <row r="8" spans="1:4" x14ac:dyDescent="0.25">
      <c r="A8" s="13" t="s">
        <v>1919</v>
      </c>
      <c r="B8" s="8" t="s">
        <v>1920</v>
      </c>
      <c r="C8" s="8" t="s">
        <v>1921</v>
      </c>
      <c r="D8" s="9">
        <v>20121</v>
      </c>
    </row>
    <row r="9" spans="1:4" x14ac:dyDescent="0.25">
      <c r="A9" s="13" t="s">
        <v>1922</v>
      </c>
      <c r="B9" s="8" t="s">
        <v>1923</v>
      </c>
      <c r="C9" s="8" t="s">
        <v>1924</v>
      </c>
      <c r="D9" s="9">
        <v>21947</v>
      </c>
    </row>
    <row r="10" spans="1:4" x14ac:dyDescent="0.25">
      <c r="A10" s="13" t="s">
        <v>1925</v>
      </c>
      <c r="B10" s="8" t="s">
        <v>1926</v>
      </c>
      <c r="C10" s="8" t="s">
        <v>1927</v>
      </c>
      <c r="D10" s="9">
        <v>27426</v>
      </c>
    </row>
    <row r="11" spans="1:4" x14ac:dyDescent="0.25">
      <c r="A11" s="13" t="s">
        <v>1928</v>
      </c>
      <c r="B11" s="8" t="s">
        <v>1929</v>
      </c>
      <c r="C11" s="8" t="s">
        <v>1930</v>
      </c>
      <c r="D11" s="10">
        <v>45385</v>
      </c>
    </row>
    <row r="12" spans="1:4" x14ac:dyDescent="0.25">
      <c r="A12" s="13" t="s">
        <v>1931</v>
      </c>
      <c r="B12" s="8" t="s">
        <v>1932</v>
      </c>
      <c r="C12" s="8" t="s">
        <v>1933</v>
      </c>
      <c r="D12" s="9">
        <v>41334</v>
      </c>
    </row>
    <row r="13" spans="1:4" x14ac:dyDescent="0.25">
      <c r="A13" s="13" t="s">
        <v>1934</v>
      </c>
      <c r="B13" s="8" t="s">
        <v>1935</v>
      </c>
      <c r="C13" s="8" t="s">
        <v>1936</v>
      </c>
      <c r="D13" s="9">
        <v>41334</v>
      </c>
    </row>
    <row r="14" spans="1:4" x14ac:dyDescent="0.25">
      <c r="A14" s="13" t="s">
        <v>1937</v>
      </c>
      <c r="B14" s="8" t="s">
        <v>1938</v>
      </c>
      <c r="C14" s="8" t="s">
        <v>1939</v>
      </c>
      <c r="D14" s="9">
        <v>32568</v>
      </c>
    </row>
    <row r="15" spans="1:4" x14ac:dyDescent="0.25">
      <c r="A15" s="13" t="s">
        <v>1940</v>
      </c>
      <c r="B15" s="8" t="s">
        <v>1941</v>
      </c>
      <c r="C15" s="8" t="s">
        <v>1942</v>
      </c>
      <c r="D15" s="9">
        <v>33298</v>
      </c>
    </row>
    <row r="16" spans="1:4" x14ac:dyDescent="0.25">
      <c r="A16" s="13" t="s">
        <v>1943</v>
      </c>
      <c r="B16" s="8" t="s">
        <v>1944</v>
      </c>
      <c r="C16" s="8" t="s">
        <v>1945</v>
      </c>
      <c r="D16" s="9">
        <v>45017</v>
      </c>
    </row>
    <row r="17" spans="1:5" x14ac:dyDescent="0.25">
      <c r="A17" s="13" t="s">
        <v>1946</v>
      </c>
      <c r="B17" s="8" t="s">
        <v>1947</v>
      </c>
      <c r="C17" s="8" t="s">
        <v>1948</v>
      </c>
      <c r="D17" s="9">
        <v>46478</v>
      </c>
    </row>
    <row r="18" spans="1:5" x14ac:dyDescent="0.25">
      <c r="A18" s="24"/>
      <c r="B18" s="24"/>
      <c r="C18" s="24"/>
      <c r="D18" s="24"/>
      <c r="E18" s="14"/>
    </row>
    <row r="19" spans="1:5" x14ac:dyDescent="0.25">
      <c r="B19">
        <v>12.93</v>
      </c>
      <c r="C19">
        <v>-47.8</v>
      </c>
    </row>
  </sheetData>
  <mergeCells count="4">
    <mergeCell ref="B1:B2"/>
    <mergeCell ref="C1:C2"/>
    <mergeCell ref="D1:D2"/>
    <mergeCell ref="A18:D18"/>
  </mergeCells>
  <hyperlinks>
    <hyperlink ref="A2" r:id="rId1" display="https://www.astronomical.org/constellationsCopy/cen.html"/>
    <hyperlink ref="D1" r:id="rId2" display="https://www.astronomical.org/constellationsCopy/cen.html"/>
  </hyperlinks>
  <pageMargins left="0.7" right="0.7" top="0.75" bottom="0.75" header="0.3" footer="0.3"/>
  <pageSetup paperSize="9" orientation="portrait" r:id="rId3"/>
  <drawing r:id="rId4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"/>
  <sheetViews>
    <sheetView workbookViewId="0">
      <selection sqref="A1:C4"/>
    </sheetView>
  </sheetViews>
  <sheetFormatPr defaultRowHeight="15" x14ac:dyDescent="0.25"/>
  <cols>
    <col min="1" max="1" width="14" customWidth="1"/>
    <col min="2" max="2" width="16" customWidth="1"/>
    <col min="3" max="3" width="17.140625" customWidth="1"/>
    <col min="4" max="4" width="11.42578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1949</v>
      </c>
      <c r="B3" s="8" t="s">
        <v>1950</v>
      </c>
      <c r="C3" s="8" t="s">
        <v>1951</v>
      </c>
      <c r="D3" s="10">
        <v>45600</v>
      </c>
    </row>
    <row r="4" spans="1:5" x14ac:dyDescent="0.25">
      <c r="A4" s="13" t="s">
        <v>1952</v>
      </c>
      <c r="B4" s="8" t="s">
        <v>1953</v>
      </c>
      <c r="C4" s="8" t="s">
        <v>1954</v>
      </c>
      <c r="D4" s="9">
        <v>23468</v>
      </c>
    </row>
    <row r="5" spans="1:5" x14ac:dyDescent="0.25">
      <c r="A5" s="24"/>
      <c r="B5" s="24"/>
      <c r="C5" s="24"/>
      <c r="D5" s="24"/>
      <c r="E5" s="14"/>
    </row>
    <row r="6" spans="1:5" x14ac:dyDescent="0.25">
      <c r="B6">
        <f>AVERAGE(19,18)</f>
        <v>18.5</v>
      </c>
      <c r="C6">
        <f>AVERAGE(-37,-42)</f>
        <v>-39.5</v>
      </c>
    </row>
  </sheetData>
  <mergeCells count="4">
    <mergeCell ref="B1:B2"/>
    <mergeCell ref="C1:C2"/>
    <mergeCell ref="D1:D2"/>
    <mergeCell ref="A5:D5"/>
  </mergeCells>
  <hyperlinks>
    <hyperlink ref="A2" r:id="rId1" display="https://www.astronomical.org/constellationsCopy/cra.html"/>
    <hyperlink ref="D1" r:id="rId2" display="https://www.astronomical.org/constellationsCopy/cra.html"/>
  </hyperlinks>
  <pageMargins left="0.7" right="0.7" top="0.75" bottom="0.75" header="0.3" footer="0.3"/>
  <drawing r:id="rId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workbookViewId="0">
      <selection sqref="A1:C6"/>
    </sheetView>
  </sheetViews>
  <sheetFormatPr defaultRowHeight="15" x14ac:dyDescent="0.25"/>
  <cols>
    <col min="1" max="1" width="12.7109375" customWidth="1"/>
    <col min="2" max="2" width="18" customWidth="1"/>
    <col min="3" max="3" width="19.7109375" customWidth="1"/>
    <col min="4" max="4" width="12.140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8" t="s">
        <v>1955</v>
      </c>
      <c r="B3" s="8" t="s">
        <v>1956</v>
      </c>
      <c r="C3" s="8" t="s">
        <v>1957</v>
      </c>
      <c r="D3" s="9">
        <v>21582</v>
      </c>
    </row>
    <row r="4" spans="1:5" x14ac:dyDescent="0.25">
      <c r="A4" s="13" t="s">
        <v>1958</v>
      </c>
      <c r="B4" s="8" t="s">
        <v>1959</v>
      </c>
      <c r="C4" s="8" t="s">
        <v>1960</v>
      </c>
      <c r="D4" s="9">
        <v>23774</v>
      </c>
    </row>
    <row r="5" spans="1:5" x14ac:dyDescent="0.25">
      <c r="A5" s="8" t="s">
        <v>1961</v>
      </c>
      <c r="B5" s="8" t="s">
        <v>1962</v>
      </c>
      <c r="C5" s="8" t="s">
        <v>1963</v>
      </c>
      <c r="D5" s="9">
        <v>34731</v>
      </c>
    </row>
    <row r="6" spans="1:5" x14ac:dyDescent="0.25">
      <c r="A6" s="13" t="s">
        <v>1964</v>
      </c>
      <c r="B6" s="8" t="s">
        <v>1965</v>
      </c>
      <c r="C6" s="8" t="s">
        <v>1966</v>
      </c>
      <c r="D6" s="11" t="s">
        <v>1027</v>
      </c>
    </row>
    <row r="7" spans="1:5" x14ac:dyDescent="0.25">
      <c r="A7" s="24"/>
      <c r="B7" s="24"/>
      <c r="C7" s="24"/>
      <c r="D7" s="24"/>
      <c r="E7" s="14"/>
    </row>
    <row r="8" spans="1:5" x14ac:dyDescent="0.25">
      <c r="B8">
        <f>AVERAGE(12,12,12,12)</f>
        <v>12</v>
      </c>
      <c r="C8">
        <f>AVERAGE(-17,-23,-16,-22)</f>
        <v>-19.5</v>
      </c>
    </row>
  </sheetData>
  <mergeCells count="4">
    <mergeCell ref="B1:B2"/>
    <mergeCell ref="C1:C2"/>
    <mergeCell ref="D1:D2"/>
    <mergeCell ref="A7:D7"/>
  </mergeCells>
  <hyperlinks>
    <hyperlink ref="A2" r:id="rId1" display="https://www.astronomical.org/constellationsCopy/crv.html"/>
    <hyperlink ref="D1" r:id="rId2" display="https://www.astronomical.org/constellationsCopy/crv.html"/>
  </hyperlinks>
  <pageMargins left="0.7" right="0.7" top="0.75" bottom="0.75" header="0.3" footer="0.3"/>
  <drawing r:id="rId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1"/>
  <sheetViews>
    <sheetView workbookViewId="0">
      <selection sqref="A1:C9"/>
    </sheetView>
  </sheetViews>
  <sheetFormatPr defaultRowHeight="15" x14ac:dyDescent="0.25"/>
  <cols>
    <col min="1" max="1" width="13.7109375" customWidth="1"/>
    <col min="2" max="2" width="16.5703125" customWidth="1"/>
    <col min="3" max="3" width="18.5703125" customWidth="1"/>
    <col min="4" max="4" width="13.28515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1967</v>
      </c>
      <c r="B3" s="8" t="s">
        <v>1968</v>
      </c>
      <c r="C3" s="8" t="s">
        <v>1969</v>
      </c>
      <c r="D3" s="9">
        <v>20515</v>
      </c>
    </row>
    <row r="4" spans="1:5" x14ac:dyDescent="0.25">
      <c r="A4" s="8" t="s">
        <v>1970</v>
      </c>
      <c r="B4" s="8" t="s">
        <v>1971</v>
      </c>
      <c r="C4" s="8" t="s">
        <v>1972</v>
      </c>
      <c r="D4" s="10">
        <v>45508</v>
      </c>
    </row>
    <row r="5" spans="1:5" x14ac:dyDescent="0.25">
      <c r="A5" s="13" t="s">
        <v>1973</v>
      </c>
      <c r="B5" s="8" t="s">
        <v>1974</v>
      </c>
      <c r="C5" s="8" t="s">
        <v>1975</v>
      </c>
      <c r="D5" s="10">
        <v>45508</v>
      </c>
    </row>
    <row r="6" spans="1:5" x14ac:dyDescent="0.25">
      <c r="A6" s="13" t="s">
        <v>1976</v>
      </c>
      <c r="B6" s="8" t="s">
        <v>1977</v>
      </c>
      <c r="C6" s="8" t="s">
        <v>1978</v>
      </c>
      <c r="D6" s="9">
        <v>17624</v>
      </c>
    </row>
    <row r="7" spans="1:5" x14ac:dyDescent="0.25">
      <c r="A7" s="13" t="s">
        <v>1979</v>
      </c>
      <c r="B7" s="8" t="s">
        <v>1980</v>
      </c>
      <c r="C7" s="8" t="s">
        <v>1981</v>
      </c>
      <c r="D7" s="9">
        <v>25659</v>
      </c>
    </row>
    <row r="8" spans="1:5" x14ac:dyDescent="0.25">
      <c r="A8" s="13" t="s">
        <v>1982</v>
      </c>
      <c r="B8" s="8" t="s">
        <v>1983</v>
      </c>
      <c r="C8" s="8" t="s">
        <v>1984</v>
      </c>
      <c r="D8" s="9">
        <v>26755</v>
      </c>
    </row>
    <row r="9" spans="1:5" x14ac:dyDescent="0.25">
      <c r="A9" s="13" t="s">
        <v>1985</v>
      </c>
      <c r="B9" s="8" t="s">
        <v>1986</v>
      </c>
      <c r="C9" s="8" t="s">
        <v>1987</v>
      </c>
      <c r="D9" s="9">
        <v>43221</v>
      </c>
    </row>
    <row r="10" spans="1:5" x14ac:dyDescent="0.25">
      <c r="A10" s="24"/>
      <c r="B10" s="24"/>
      <c r="C10" s="24"/>
      <c r="D10" s="24"/>
      <c r="E10" s="14"/>
    </row>
    <row r="11" spans="1:5" x14ac:dyDescent="0.25">
      <c r="B11">
        <v>10.85</v>
      </c>
      <c r="C11">
        <v>-16.420000000000002</v>
      </c>
    </row>
  </sheetData>
  <mergeCells count="4">
    <mergeCell ref="B1:B2"/>
    <mergeCell ref="C1:C2"/>
    <mergeCell ref="D1:D2"/>
    <mergeCell ref="A10:D10"/>
  </mergeCells>
  <hyperlinks>
    <hyperlink ref="A2" r:id="rId1" display="https://www.astronomical.org/constellationsCopy/crt.html"/>
    <hyperlink ref="D1" r:id="rId2" display="https://www.astronomical.org/constellationsCopy/crt.html"/>
  </hyperlinks>
  <pageMargins left="0.7" right="0.7" top="0.75" bottom="0.75" header="0.3" footer="0.3"/>
  <drawing r:id="rId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workbookViewId="0">
      <selection sqref="A1:C6"/>
    </sheetView>
  </sheetViews>
  <sheetFormatPr defaultRowHeight="15" x14ac:dyDescent="0.25"/>
  <cols>
    <col min="1" max="1" width="11.140625" customWidth="1"/>
    <col min="2" max="2" width="15.5703125" customWidth="1"/>
    <col min="3" max="3" width="17.7109375" customWidth="1"/>
    <col min="4" max="4" width="12.140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ht="30" x14ac:dyDescent="0.25">
      <c r="A3" s="13" t="s">
        <v>1988</v>
      </c>
      <c r="B3" s="8" t="s">
        <v>1989</v>
      </c>
      <c r="C3" s="8" t="s">
        <v>1990</v>
      </c>
      <c r="D3" s="9">
        <v>45658</v>
      </c>
    </row>
    <row r="4" spans="1:5" ht="30" x14ac:dyDescent="0.25">
      <c r="A4" s="8" t="s">
        <v>1991</v>
      </c>
      <c r="B4" s="8" t="s">
        <v>1992</v>
      </c>
      <c r="C4" s="8" t="s">
        <v>1993</v>
      </c>
      <c r="D4" s="9">
        <v>12055</v>
      </c>
    </row>
    <row r="5" spans="1:5" x14ac:dyDescent="0.25">
      <c r="A5" s="8" t="s">
        <v>1994</v>
      </c>
      <c r="B5" s="8" t="s">
        <v>1995</v>
      </c>
      <c r="C5" s="8" t="s">
        <v>1996</v>
      </c>
      <c r="D5" s="9">
        <v>23012</v>
      </c>
    </row>
    <row r="6" spans="1:5" x14ac:dyDescent="0.25">
      <c r="A6" s="13" t="s">
        <v>1997</v>
      </c>
      <c r="B6" s="8" t="s">
        <v>1998</v>
      </c>
      <c r="C6" s="8" t="s">
        <v>1999</v>
      </c>
      <c r="D6" s="9">
        <v>29252</v>
      </c>
    </row>
    <row r="7" spans="1:5" x14ac:dyDescent="0.25">
      <c r="A7" s="24"/>
      <c r="B7" s="24"/>
      <c r="C7" s="24"/>
      <c r="D7" s="24"/>
      <c r="E7" s="14"/>
    </row>
    <row r="8" spans="1:5" x14ac:dyDescent="0.25">
      <c r="B8">
        <f>AVERAGE(12,12,12,12)</f>
        <v>12</v>
      </c>
      <c r="C8">
        <f>AVERAGE(-59,-63,-57,-58)</f>
        <v>-59.25</v>
      </c>
    </row>
  </sheetData>
  <mergeCells count="4">
    <mergeCell ref="B1:B2"/>
    <mergeCell ref="C1:C2"/>
    <mergeCell ref="D1:D2"/>
    <mergeCell ref="A7:D7"/>
  </mergeCells>
  <hyperlinks>
    <hyperlink ref="A2" r:id="rId1" display="https://www.astronomical.org/constellationsCopy/cru.html"/>
    <hyperlink ref="D1" r:id="rId2" display="https://www.astronomical.org/constellationsCopy/cru.html"/>
  </hyperlinks>
  <pageMargins left="0.7" right="0.7" top="0.75" bottom="0.75" header="0.3" footer="0.3"/>
  <drawing r:id="rId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0"/>
  <sheetViews>
    <sheetView workbookViewId="0">
      <selection sqref="A1:C28"/>
    </sheetView>
  </sheetViews>
  <sheetFormatPr defaultRowHeight="15" x14ac:dyDescent="0.25"/>
  <cols>
    <col min="1" max="1" width="16.85546875" customWidth="1"/>
    <col min="2" max="2" width="17.28515625" customWidth="1"/>
    <col min="3" max="3" width="17" customWidth="1"/>
    <col min="4" max="4" width="12.28515625" customWidth="1"/>
  </cols>
  <sheetData>
    <row r="1" spans="1:4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x14ac:dyDescent="0.25">
      <c r="A3" s="8" t="s">
        <v>2000</v>
      </c>
      <c r="B3" s="8" t="s">
        <v>2001</v>
      </c>
      <c r="C3" s="8" t="s">
        <v>2002</v>
      </c>
      <c r="D3" s="9">
        <v>45658</v>
      </c>
    </row>
    <row r="4" spans="1:4" x14ac:dyDescent="0.25">
      <c r="A4" s="8" t="s">
        <v>2003</v>
      </c>
      <c r="B4" s="8" t="s">
        <v>2004</v>
      </c>
      <c r="C4" s="8" t="s">
        <v>2005</v>
      </c>
      <c r="D4" s="9">
        <v>43862</v>
      </c>
    </row>
    <row r="5" spans="1:4" x14ac:dyDescent="0.25">
      <c r="A5" s="13" t="s">
        <v>2006</v>
      </c>
      <c r="B5" s="8" t="s">
        <v>2007</v>
      </c>
      <c r="C5" s="8" t="s">
        <v>2008</v>
      </c>
      <c r="D5" s="9">
        <v>16834</v>
      </c>
    </row>
    <row r="6" spans="1:4" x14ac:dyDescent="0.25">
      <c r="A6" s="8" t="s">
        <v>2009</v>
      </c>
      <c r="B6" s="8" t="s">
        <v>2010</v>
      </c>
      <c r="C6" s="8" t="s">
        <v>2011</v>
      </c>
      <c r="D6" s="10">
        <v>45507</v>
      </c>
    </row>
    <row r="7" spans="1:4" x14ac:dyDescent="0.25">
      <c r="A7" s="13" t="s">
        <v>2012</v>
      </c>
      <c r="B7" s="8" t="s">
        <v>2013</v>
      </c>
      <c r="C7" s="8" t="s">
        <v>2014</v>
      </c>
      <c r="D7" s="9">
        <v>43891</v>
      </c>
    </row>
    <row r="8" spans="1:4" x14ac:dyDescent="0.25">
      <c r="A8" s="13" t="s">
        <v>2015</v>
      </c>
      <c r="B8" s="8" t="s">
        <v>2016</v>
      </c>
      <c r="C8" s="8" t="s">
        <v>2017</v>
      </c>
      <c r="D8" s="9">
        <v>26359</v>
      </c>
    </row>
    <row r="9" spans="1:4" x14ac:dyDescent="0.25">
      <c r="A9" s="13" t="s">
        <v>2018</v>
      </c>
      <c r="B9" s="8" t="s">
        <v>2019</v>
      </c>
      <c r="C9" s="8" t="s">
        <v>2020</v>
      </c>
      <c r="D9" s="9">
        <v>28185</v>
      </c>
    </row>
    <row r="10" spans="1:4" x14ac:dyDescent="0.25">
      <c r="A10" s="13" t="s">
        <v>2021</v>
      </c>
      <c r="B10" s="8" t="s">
        <v>2022</v>
      </c>
      <c r="C10" s="8" t="s">
        <v>2023</v>
      </c>
      <c r="D10" s="9">
        <v>28915</v>
      </c>
    </row>
    <row r="11" spans="1:4" x14ac:dyDescent="0.25">
      <c r="A11" s="8" t="s">
        <v>2024</v>
      </c>
      <c r="B11" s="8" t="s">
        <v>2025</v>
      </c>
      <c r="C11" s="8" t="s">
        <v>2026</v>
      </c>
      <c r="D11" s="9">
        <v>28915</v>
      </c>
    </row>
    <row r="12" spans="1:4" x14ac:dyDescent="0.25">
      <c r="A12" s="13" t="s">
        <v>2027</v>
      </c>
      <c r="B12" s="8" t="s">
        <v>2028</v>
      </c>
      <c r="C12" s="8" t="s">
        <v>2029</v>
      </c>
      <c r="D12" s="9">
        <v>32568</v>
      </c>
    </row>
    <row r="13" spans="1:4" x14ac:dyDescent="0.25">
      <c r="A13" s="13" t="s">
        <v>2030</v>
      </c>
      <c r="B13" s="8" t="s">
        <v>2031</v>
      </c>
      <c r="C13" s="8" t="s">
        <v>2032</v>
      </c>
      <c r="D13" s="9">
        <v>34394</v>
      </c>
    </row>
    <row r="14" spans="1:4" x14ac:dyDescent="0.25">
      <c r="A14" s="13" t="s">
        <v>2033</v>
      </c>
      <c r="B14" s="8" t="s">
        <v>2034</v>
      </c>
      <c r="C14" s="8" t="s">
        <v>2035</v>
      </c>
      <c r="D14" s="10">
        <v>45295</v>
      </c>
    </row>
    <row r="15" spans="1:4" x14ac:dyDescent="0.25">
      <c r="A15" s="13" t="s">
        <v>2036</v>
      </c>
      <c r="B15" s="8" t="s">
        <v>2037</v>
      </c>
      <c r="C15" s="8" t="s">
        <v>2038</v>
      </c>
      <c r="D15" s="10">
        <v>45326</v>
      </c>
    </row>
    <row r="16" spans="1:4" x14ac:dyDescent="0.25">
      <c r="A16" s="13" t="s">
        <v>2039</v>
      </c>
      <c r="B16" s="8" t="s">
        <v>2040</v>
      </c>
      <c r="C16" s="8" t="s">
        <v>2041</v>
      </c>
      <c r="D16" s="9">
        <v>45017</v>
      </c>
    </row>
    <row r="17" spans="1:5" x14ac:dyDescent="0.25">
      <c r="A17" s="13" t="s">
        <v>2042</v>
      </c>
      <c r="B17" s="8" t="s">
        <v>2043</v>
      </c>
      <c r="C17" s="8" t="s">
        <v>2044</v>
      </c>
      <c r="D17" s="9">
        <v>45017</v>
      </c>
    </row>
    <row r="18" spans="1:5" x14ac:dyDescent="0.25">
      <c r="A18" s="13" t="s">
        <v>2045</v>
      </c>
      <c r="B18" s="8" t="s">
        <v>2046</v>
      </c>
      <c r="C18" s="8" t="s">
        <v>2047</v>
      </c>
      <c r="D18" s="9">
        <v>11049</v>
      </c>
    </row>
    <row r="19" spans="1:5" x14ac:dyDescent="0.25">
      <c r="A19" s="13" t="s">
        <v>2048</v>
      </c>
      <c r="B19" s="8" t="s">
        <v>2049</v>
      </c>
      <c r="C19" s="8" t="s">
        <v>2050</v>
      </c>
      <c r="D19" s="9">
        <v>15797</v>
      </c>
    </row>
    <row r="20" spans="1:5" x14ac:dyDescent="0.25">
      <c r="A20" s="13" t="s">
        <v>2051</v>
      </c>
      <c r="B20" s="8" t="s">
        <v>2052</v>
      </c>
      <c r="C20" s="8" t="s">
        <v>2053</v>
      </c>
      <c r="D20" s="9">
        <v>17624</v>
      </c>
    </row>
    <row r="21" spans="1:5" x14ac:dyDescent="0.25">
      <c r="A21" s="13" t="s">
        <v>2054</v>
      </c>
      <c r="B21" s="8" t="s">
        <v>2055</v>
      </c>
      <c r="C21" s="8" t="s">
        <v>2056</v>
      </c>
      <c r="D21" s="9">
        <v>27120</v>
      </c>
    </row>
    <row r="22" spans="1:5" x14ac:dyDescent="0.25">
      <c r="A22" s="8" t="s">
        <v>2057</v>
      </c>
      <c r="B22" s="8" t="s">
        <v>2058</v>
      </c>
      <c r="C22" s="8" t="s">
        <v>2059</v>
      </c>
      <c r="D22" s="9">
        <v>27120</v>
      </c>
    </row>
    <row r="23" spans="1:5" x14ac:dyDescent="0.25">
      <c r="A23" s="13" t="s">
        <v>2060</v>
      </c>
      <c r="B23" s="8" t="s">
        <v>2061</v>
      </c>
      <c r="C23" s="8" t="s">
        <v>2062</v>
      </c>
      <c r="D23" s="9">
        <v>32599</v>
      </c>
    </row>
    <row r="24" spans="1:5" x14ac:dyDescent="0.25">
      <c r="A24" s="13" t="s">
        <v>2063</v>
      </c>
      <c r="B24" s="8" t="s">
        <v>2064</v>
      </c>
      <c r="C24" s="8" t="s">
        <v>2065</v>
      </c>
      <c r="D24" s="9">
        <v>34060</v>
      </c>
    </row>
    <row r="25" spans="1:5" x14ac:dyDescent="0.25">
      <c r="A25" s="13" t="s">
        <v>2066</v>
      </c>
      <c r="B25" s="8" t="s">
        <v>2067</v>
      </c>
      <c r="C25" s="8" t="s">
        <v>2068</v>
      </c>
      <c r="D25" s="10">
        <v>45296</v>
      </c>
    </row>
    <row r="26" spans="1:5" x14ac:dyDescent="0.25">
      <c r="A26" s="13" t="s">
        <v>2069</v>
      </c>
      <c r="B26" s="8" t="s">
        <v>2070</v>
      </c>
      <c r="C26" s="8" t="s">
        <v>2071</v>
      </c>
      <c r="D26" s="9">
        <v>44317</v>
      </c>
    </row>
    <row r="27" spans="1:5" x14ac:dyDescent="0.25">
      <c r="A27" s="13" t="s">
        <v>2072</v>
      </c>
      <c r="B27" s="8" t="s">
        <v>2073</v>
      </c>
      <c r="C27" s="8" t="s">
        <v>2074</v>
      </c>
      <c r="D27" s="9">
        <v>45413</v>
      </c>
    </row>
    <row r="28" spans="1:5" x14ac:dyDescent="0.25">
      <c r="A28" s="13" t="s">
        <v>2075</v>
      </c>
      <c r="B28" s="8" t="s">
        <v>2076</v>
      </c>
      <c r="C28" s="8" t="s">
        <v>2077</v>
      </c>
      <c r="D28" s="9">
        <v>32264</v>
      </c>
    </row>
    <row r="29" spans="1:5" x14ac:dyDescent="0.25">
      <c r="A29" s="24"/>
      <c r="B29" s="24"/>
      <c r="C29" s="24"/>
      <c r="D29" s="24"/>
      <c r="E29" s="14"/>
    </row>
    <row r="30" spans="1:5" x14ac:dyDescent="0.25">
      <c r="B30">
        <v>20.07</v>
      </c>
      <c r="C30">
        <v>40.799999999999997</v>
      </c>
    </row>
  </sheetData>
  <mergeCells count="4">
    <mergeCell ref="B1:B2"/>
    <mergeCell ref="C1:C2"/>
    <mergeCell ref="D1:D2"/>
    <mergeCell ref="A29:D29"/>
  </mergeCells>
  <hyperlinks>
    <hyperlink ref="A2" r:id="rId1" display="https://www.astronomical.org/constellationsCopy/cyg.html"/>
    <hyperlink ref="D1" r:id="rId2" display="https://www.astronomical.org/constellationsCopy/cyg.html"/>
  </hyperlinks>
  <pageMargins left="0.7" right="0.7" top="0.75" bottom="0.75" header="0.3" footer="0.3"/>
  <drawing r:id="rId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4"/>
  <sheetViews>
    <sheetView workbookViewId="0">
      <selection sqref="A1:C22"/>
    </sheetView>
  </sheetViews>
  <sheetFormatPr defaultRowHeight="15" x14ac:dyDescent="0.25"/>
  <cols>
    <col min="1" max="1" width="15.28515625" customWidth="1"/>
    <col min="2" max="2" width="16.5703125" customWidth="1"/>
    <col min="3" max="3" width="17.140625" customWidth="1"/>
    <col min="4" max="4" width="12.140625" customWidth="1"/>
  </cols>
  <sheetData>
    <row r="1" spans="1:4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x14ac:dyDescent="0.25">
      <c r="A3" s="8" t="s">
        <v>2078</v>
      </c>
      <c r="B3" s="8" t="s">
        <v>2079</v>
      </c>
      <c r="C3" s="8" t="s">
        <v>2080</v>
      </c>
      <c r="D3" s="9">
        <v>28157</v>
      </c>
    </row>
    <row r="4" spans="1:4" x14ac:dyDescent="0.25">
      <c r="A4" s="13" t="s">
        <v>2081</v>
      </c>
      <c r="B4" s="8" t="s">
        <v>2082</v>
      </c>
      <c r="C4" s="8" t="s">
        <v>2083</v>
      </c>
      <c r="D4" s="9">
        <v>41699</v>
      </c>
    </row>
    <row r="5" spans="1:4" x14ac:dyDescent="0.25">
      <c r="A5" s="13" t="s">
        <v>2084</v>
      </c>
      <c r="B5" s="8" t="s">
        <v>2085</v>
      </c>
      <c r="C5" s="8" t="s">
        <v>2086</v>
      </c>
      <c r="D5" s="9">
        <v>42430</v>
      </c>
    </row>
    <row r="6" spans="1:4" x14ac:dyDescent="0.25">
      <c r="A6" s="13" t="s">
        <v>2087</v>
      </c>
      <c r="B6" s="8" t="s">
        <v>2088</v>
      </c>
      <c r="C6" s="8" t="s">
        <v>2089</v>
      </c>
      <c r="D6" s="9">
        <v>15401</v>
      </c>
    </row>
    <row r="7" spans="1:4" x14ac:dyDescent="0.25">
      <c r="A7" s="13" t="s">
        <v>2090</v>
      </c>
      <c r="B7" s="8" t="s">
        <v>2091</v>
      </c>
      <c r="C7" s="8" t="s">
        <v>2092</v>
      </c>
      <c r="D7" s="9">
        <v>19419</v>
      </c>
    </row>
    <row r="8" spans="1:4" x14ac:dyDescent="0.25">
      <c r="A8" s="13" t="s">
        <v>2093</v>
      </c>
      <c r="B8" s="8" t="s">
        <v>2094</v>
      </c>
      <c r="C8" s="8" t="s">
        <v>2095</v>
      </c>
      <c r="D8" s="9">
        <v>25628</v>
      </c>
    </row>
    <row r="9" spans="1:4" x14ac:dyDescent="0.25">
      <c r="A9" s="13" t="s">
        <v>2096</v>
      </c>
      <c r="B9" s="8" t="s">
        <v>2097</v>
      </c>
      <c r="C9" s="8" t="s">
        <v>2098</v>
      </c>
      <c r="D9" s="9">
        <v>27454</v>
      </c>
    </row>
    <row r="10" spans="1:4" x14ac:dyDescent="0.25">
      <c r="A10" s="13" t="s">
        <v>2099</v>
      </c>
      <c r="B10" s="8" t="s">
        <v>2100</v>
      </c>
      <c r="C10" s="8" t="s">
        <v>2101</v>
      </c>
      <c r="D10" s="9">
        <v>29281</v>
      </c>
    </row>
    <row r="11" spans="1:4" x14ac:dyDescent="0.25">
      <c r="A11" s="13" t="s">
        <v>2102</v>
      </c>
      <c r="B11" s="8" t="s">
        <v>2103</v>
      </c>
      <c r="C11" s="8" t="s">
        <v>2104</v>
      </c>
      <c r="D11" s="9">
        <v>30376</v>
      </c>
    </row>
    <row r="12" spans="1:4" x14ac:dyDescent="0.25">
      <c r="A12" s="13" t="s">
        <v>2105</v>
      </c>
      <c r="B12" s="8" t="s">
        <v>2106</v>
      </c>
      <c r="C12" s="8" t="s">
        <v>2107</v>
      </c>
      <c r="D12" s="9">
        <v>30742</v>
      </c>
    </row>
    <row r="13" spans="1:4" x14ac:dyDescent="0.25">
      <c r="A13" s="13" t="s">
        <v>2108</v>
      </c>
      <c r="B13" s="8" t="s">
        <v>2109</v>
      </c>
      <c r="C13" s="8" t="s">
        <v>2110</v>
      </c>
      <c r="D13" s="9">
        <v>31472</v>
      </c>
    </row>
    <row r="14" spans="1:4" x14ac:dyDescent="0.25">
      <c r="A14" s="13" t="s">
        <v>2111</v>
      </c>
      <c r="B14" s="8" t="s">
        <v>2112</v>
      </c>
      <c r="C14" s="8" t="s">
        <v>2113</v>
      </c>
      <c r="D14" s="9">
        <v>32568</v>
      </c>
    </row>
    <row r="15" spans="1:4" x14ac:dyDescent="0.25">
      <c r="A15" s="13" t="s">
        <v>2114</v>
      </c>
      <c r="B15" s="8" t="s">
        <v>2115</v>
      </c>
      <c r="C15" s="8" t="s">
        <v>2116</v>
      </c>
      <c r="D15" s="9">
        <v>33664</v>
      </c>
    </row>
    <row r="16" spans="1:4" x14ac:dyDescent="0.25">
      <c r="A16" s="13" t="s">
        <v>2117</v>
      </c>
      <c r="B16" s="8" t="s">
        <v>2118</v>
      </c>
      <c r="C16" s="8" t="s">
        <v>2119</v>
      </c>
      <c r="D16" s="9">
        <v>43556</v>
      </c>
    </row>
    <row r="17" spans="1:5" x14ac:dyDescent="0.25">
      <c r="A17" s="13" t="s">
        <v>2120</v>
      </c>
      <c r="B17" s="8" t="s">
        <v>2121</v>
      </c>
      <c r="C17" s="8" t="s">
        <v>2122</v>
      </c>
      <c r="D17" s="9">
        <v>43922</v>
      </c>
    </row>
    <row r="18" spans="1:5" x14ac:dyDescent="0.25">
      <c r="A18" s="13" t="s">
        <v>2123</v>
      </c>
      <c r="B18" s="8" t="s">
        <v>2124</v>
      </c>
      <c r="C18" s="8" t="s">
        <v>2125</v>
      </c>
      <c r="D18" s="9">
        <v>46113</v>
      </c>
    </row>
    <row r="19" spans="1:5" x14ac:dyDescent="0.25">
      <c r="A19" s="13" t="s">
        <v>2126</v>
      </c>
      <c r="B19" s="8" t="s">
        <v>2127</v>
      </c>
      <c r="C19" s="8" t="s">
        <v>2128</v>
      </c>
      <c r="D19" s="9">
        <v>20911</v>
      </c>
    </row>
    <row r="20" spans="1:5" x14ac:dyDescent="0.25">
      <c r="A20" s="13" t="s">
        <v>2129</v>
      </c>
      <c r="B20" s="8" t="s">
        <v>2130</v>
      </c>
      <c r="C20" s="8" t="s">
        <v>2131</v>
      </c>
      <c r="D20" s="9">
        <v>33329</v>
      </c>
    </row>
    <row r="21" spans="1:5" x14ac:dyDescent="0.25">
      <c r="A21" s="13" t="s">
        <v>2132</v>
      </c>
      <c r="B21" s="8" t="s">
        <v>2133</v>
      </c>
      <c r="C21" s="8" t="s">
        <v>2134</v>
      </c>
      <c r="D21" s="9">
        <v>31168</v>
      </c>
    </row>
    <row r="22" spans="1:5" x14ac:dyDescent="0.25">
      <c r="A22" s="13" t="s">
        <v>2135</v>
      </c>
      <c r="B22" s="8" t="s">
        <v>2136</v>
      </c>
      <c r="C22" s="8" t="s">
        <v>2137</v>
      </c>
      <c r="D22" s="9">
        <v>19511</v>
      </c>
    </row>
    <row r="23" spans="1:5" x14ac:dyDescent="0.25">
      <c r="A23" s="24"/>
      <c r="B23" s="24"/>
      <c r="C23" s="24"/>
      <c r="D23" s="24"/>
      <c r="E23" s="14"/>
    </row>
    <row r="24" spans="1:5" x14ac:dyDescent="0.25">
      <c r="B24">
        <v>16.75</v>
      </c>
      <c r="C24">
        <v>29.8</v>
      </c>
    </row>
  </sheetData>
  <mergeCells count="4">
    <mergeCell ref="B1:B2"/>
    <mergeCell ref="C1:C2"/>
    <mergeCell ref="D1:D2"/>
    <mergeCell ref="A23:D23"/>
  </mergeCells>
  <hyperlinks>
    <hyperlink ref="A2" r:id="rId1" display="https://www.astronomical.org/constellationsCopy/her.html"/>
    <hyperlink ref="D1" r:id="rId2" display="https://www.astronomical.org/constellationsCopy/her.html"/>
  </hyperlinks>
  <pageMargins left="0.7" right="0.7" top="0.75" bottom="0.75" header="0.3" footer="0.3"/>
  <drawing r:id="rId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7"/>
  <sheetViews>
    <sheetView workbookViewId="0">
      <selection sqref="A1:C25"/>
    </sheetView>
  </sheetViews>
  <sheetFormatPr defaultRowHeight="15" x14ac:dyDescent="0.25"/>
  <cols>
    <col min="1" max="1" width="13" customWidth="1"/>
    <col min="2" max="2" width="17.140625" customWidth="1"/>
    <col min="3" max="3" width="17.7109375" customWidth="1"/>
    <col min="4" max="4" width="12.1406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x14ac:dyDescent="0.25">
      <c r="A3" s="8" t="s">
        <v>2138</v>
      </c>
      <c r="B3" s="8" t="s">
        <v>2139</v>
      </c>
      <c r="C3" s="8" t="s">
        <v>2140</v>
      </c>
      <c r="D3" s="9">
        <v>35796</v>
      </c>
    </row>
    <row r="4" spans="1:4" x14ac:dyDescent="0.25">
      <c r="A4" s="13" t="s">
        <v>2141</v>
      </c>
      <c r="B4" s="8" t="s">
        <v>2142</v>
      </c>
      <c r="C4" s="8" t="s">
        <v>2143</v>
      </c>
      <c r="D4" s="11" t="s">
        <v>1027</v>
      </c>
    </row>
    <row r="5" spans="1:4" x14ac:dyDescent="0.25">
      <c r="A5" s="13" t="s">
        <v>2144</v>
      </c>
      <c r="B5" s="8" t="s">
        <v>2145</v>
      </c>
      <c r="C5" s="8" t="s">
        <v>2146</v>
      </c>
      <c r="D5" s="10">
        <v>45599</v>
      </c>
    </row>
    <row r="6" spans="1:4" x14ac:dyDescent="0.25">
      <c r="A6" s="13" t="s">
        <v>2147</v>
      </c>
      <c r="B6" s="8" t="s">
        <v>2148</v>
      </c>
      <c r="C6" s="8" t="s">
        <v>2149</v>
      </c>
      <c r="D6" s="10">
        <v>45599</v>
      </c>
    </row>
    <row r="7" spans="1:4" x14ac:dyDescent="0.25">
      <c r="A7" s="13" t="s">
        <v>2150</v>
      </c>
      <c r="B7" s="8" t="s">
        <v>2151</v>
      </c>
      <c r="C7" s="8" t="s">
        <v>2152</v>
      </c>
      <c r="D7" s="9">
        <v>46447</v>
      </c>
    </row>
    <row r="8" spans="1:4" x14ac:dyDescent="0.25">
      <c r="A8" s="13" t="s">
        <v>2153</v>
      </c>
      <c r="B8" s="8" t="s">
        <v>2154</v>
      </c>
      <c r="C8" s="8" t="s">
        <v>2155</v>
      </c>
      <c r="D8" s="9">
        <v>19784</v>
      </c>
    </row>
    <row r="9" spans="1:4" x14ac:dyDescent="0.25">
      <c r="A9" s="13" t="s">
        <v>2156</v>
      </c>
      <c r="B9" s="8" t="s">
        <v>2157</v>
      </c>
      <c r="C9" s="8" t="s">
        <v>2158</v>
      </c>
      <c r="D9" s="9">
        <v>22341</v>
      </c>
    </row>
    <row r="10" spans="1:4" x14ac:dyDescent="0.25">
      <c r="A10" s="13" t="s">
        <v>2159</v>
      </c>
      <c r="B10" s="8" t="s">
        <v>2160</v>
      </c>
      <c r="C10" s="8" t="s">
        <v>2161</v>
      </c>
      <c r="D10" s="9">
        <v>29646</v>
      </c>
    </row>
    <row r="11" spans="1:4" x14ac:dyDescent="0.25">
      <c r="A11" s="13" t="s">
        <v>2162</v>
      </c>
      <c r="B11" s="8" t="s">
        <v>2163</v>
      </c>
      <c r="C11" s="8" t="s">
        <v>2164</v>
      </c>
      <c r="D11" s="9">
        <v>32203</v>
      </c>
    </row>
    <row r="12" spans="1:4" x14ac:dyDescent="0.25">
      <c r="A12" s="13" t="s">
        <v>2165</v>
      </c>
      <c r="B12" s="8" t="s">
        <v>2166</v>
      </c>
      <c r="C12" s="8" t="s">
        <v>2167</v>
      </c>
      <c r="D12" s="9">
        <v>33298</v>
      </c>
    </row>
    <row r="13" spans="1:4" x14ac:dyDescent="0.25">
      <c r="A13" s="13" t="s">
        <v>2168</v>
      </c>
      <c r="B13" s="8" t="s">
        <v>2169</v>
      </c>
      <c r="C13" s="8" t="s">
        <v>2170</v>
      </c>
      <c r="D13" s="9">
        <v>42461</v>
      </c>
    </row>
    <row r="14" spans="1:4" x14ac:dyDescent="0.25">
      <c r="A14" s="13" t="s">
        <v>2171</v>
      </c>
      <c r="B14" s="8" t="s">
        <v>2172</v>
      </c>
      <c r="C14" s="8" t="s">
        <v>2173</v>
      </c>
      <c r="D14" s="9">
        <v>16163</v>
      </c>
    </row>
    <row r="15" spans="1:4" x14ac:dyDescent="0.25">
      <c r="A15" s="13" t="s">
        <v>2174</v>
      </c>
      <c r="B15" s="8" t="s">
        <v>2175</v>
      </c>
      <c r="C15" s="8" t="s">
        <v>2176</v>
      </c>
      <c r="D15" s="9">
        <v>22007</v>
      </c>
    </row>
    <row r="16" spans="1:4" x14ac:dyDescent="0.25">
      <c r="A16" s="13" t="s">
        <v>2177</v>
      </c>
      <c r="B16" s="8" t="s">
        <v>2178</v>
      </c>
      <c r="C16" s="8" t="s">
        <v>2179</v>
      </c>
      <c r="D16" s="9">
        <v>25659</v>
      </c>
    </row>
    <row r="17" spans="1:5" x14ac:dyDescent="0.25">
      <c r="A17" s="13" t="s">
        <v>2180</v>
      </c>
      <c r="B17" s="8" t="s">
        <v>2181</v>
      </c>
      <c r="C17" s="8" t="s">
        <v>2182</v>
      </c>
      <c r="D17" s="9">
        <v>34425</v>
      </c>
    </row>
    <row r="18" spans="1:5" x14ac:dyDescent="0.25">
      <c r="A18" s="13" t="s">
        <v>2183</v>
      </c>
      <c r="B18" s="8" t="s">
        <v>2184</v>
      </c>
      <c r="C18" s="8" t="s">
        <v>2185</v>
      </c>
      <c r="D18" s="9">
        <v>35521</v>
      </c>
    </row>
    <row r="19" spans="1:5" x14ac:dyDescent="0.25">
      <c r="A19" s="13" t="s">
        <v>2186</v>
      </c>
      <c r="B19" s="8" t="s">
        <v>2187</v>
      </c>
      <c r="C19" s="8" t="s">
        <v>2188</v>
      </c>
      <c r="D19" s="9">
        <v>35886</v>
      </c>
    </row>
    <row r="20" spans="1:5" x14ac:dyDescent="0.25">
      <c r="A20" s="13" t="s">
        <v>2189</v>
      </c>
      <c r="B20" s="8" t="s">
        <v>2190</v>
      </c>
      <c r="C20" s="8" t="s">
        <v>2191</v>
      </c>
      <c r="D20" s="10">
        <v>45448</v>
      </c>
    </row>
    <row r="21" spans="1:5" x14ac:dyDescent="0.25">
      <c r="A21" s="13" t="s">
        <v>2192</v>
      </c>
      <c r="B21" s="8" t="s">
        <v>2193</v>
      </c>
      <c r="C21" s="8" t="s">
        <v>2194</v>
      </c>
      <c r="D21" s="10">
        <v>45509</v>
      </c>
    </row>
    <row r="22" spans="1:5" x14ac:dyDescent="0.25">
      <c r="A22" s="13" t="s">
        <v>2195</v>
      </c>
      <c r="B22" s="8" t="s">
        <v>2196</v>
      </c>
      <c r="C22" s="8" t="s">
        <v>2197</v>
      </c>
      <c r="D22" s="9">
        <v>44317</v>
      </c>
    </row>
    <row r="23" spans="1:5" x14ac:dyDescent="0.25">
      <c r="A23" s="13" t="s">
        <v>2198</v>
      </c>
      <c r="B23" s="8" t="s">
        <v>2199</v>
      </c>
      <c r="C23" s="8" t="s">
        <v>2200</v>
      </c>
      <c r="D23" s="9">
        <v>11444</v>
      </c>
    </row>
    <row r="24" spans="1:5" x14ac:dyDescent="0.25">
      <c r="A24" s="13" t="s">
        <v>2201</v>
      </c>
      <c r="B24" s="8" t="s">
        <v>2202</v>
      </c>
      <c r="C24" s="8" t="s">
        <v>2203</v>
      </c>
      <c r="D24" s="9">
        <v>21671</v>
      </c>
    </row>
    <row r="25" spans="1:5" x14ac:dyDescent="0.25">
      <c r="A25" s="13" t="s">
        <v>2204</v>
      </c>
      <c r="B25" s="8" t="s">
        <v>2205</v>
      </c>
      <c r="C25" s="8" t="s">
        <v>2206</v>
      </c>
      <c r="D25" s="9">
        <v>28246</v>
      </c>
    </row>
    <row r="26" spans="1:5" x14ac:dyDescent="0.25">
      <c r="A26" s="24"/>
      <c r="B26" s="24"/>
      <c r="C26" s="24"/>
      <c r="D26" s="24"/>
      <c r="E26" s="14"/>
    </row>
    <row r="27" spans="1:5" x14ac:dyDescent="0.25">
      <c r="B27">
        <v>10.26</v>
      </c>
      <c r="C27">
        <v>-14.21</v>
      </c>
    </row>
  </sheetData>
  <mergeCells count="4">
    <mergeCell ref="B1:B2"/>
    <mergeCell ref="C1:C2"/>
    <mergeCell ref="D1:D2"/>
    <mergeCell ref="A26:D26"/>
  </mergeCells>
  <hyperlinks>
    <hyperlink ref="A2" r:id="rId1" display="https://www.astronomical.org/constellationsCopy/hya.html"/>
    <hyperlink ref="D1" r:id="rId2" display="https://www.astronomical.org/constellationsCopy/hya.html"/>
  </hyperlinks>
  <pageMargins left="0.7" right="0.7" top="0.75" bottom="0.75" header="0.3" footer="0.3"/>
  <drawing r:id="rId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"/>
  <sheetViews>
    <sheetView workbookViewId="0">
      <selection sqref="A1:C8"/>
    </sheetView>
  </sheetViews>
  <sheetFormatPr defaultRowHeight="15" x14ac:dyDescent="0.25"/>
  <cols>
    <col min="1" max="1" width="14.5703125" customWidth="1"/>
    <col min="2" max="2" width="15.7109375" customWidth="1"/>
    <col min="3" max="3" width="19.28515625" customWidth="1"/>
    <col min="4" max="4" width="11.71093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ht="30" x14ac:dyDescent="0.25">
      <c r="A3" s="13" t="s">
        <v>2207</v>
      </c>
      <c r="B3" s="8" t="s">
        <v>2208</v>
      </c>
      <c r="C3" s="8" t="s">
        <v>2209</v>
      </c>
      <c r="D3" s="9">
        <v>10990</v>
      </c>
    </row>
    <row r="4" spans="1:5" ht="30" x14ac:dyDescent="0.25">
      <c r="A4" s="13" t="s">
        <v>2210</v>
      </c>
      <c r="B4" s="8" t="s">
        <v>2211</v>
      </c>
      <c r="C4" s="8" t="s">
        <v>2212</v>
      </c>
      <c r="D4" s="9">
        <v>24869</v>
      </c>
    </row>
    <row r="5" spans="1:5" ht="30" x14ac:dyDescent="0.25">
      <c r="A5" s="13" t="s">
        <v>2213</v>
      </c>
      <c r="B5" s="8" t="s">
        <v>2214</v>
      </c>
      <c r="C5" s="8" t="s">
        <v>2215</v>
      </c>
      <c r="D5" s="9">
        <v>15036</v>
      </c>
    </row>
    <row r="6" spans="1:5" ht="30" x14ac:dyDescent="0.25">
      <c r="A6" s="13" t="s">
        <v>2216</v>
      </c>
      <c r="B6" s="8" t="s">
        <v>2217</v>
      </c>
      <c r="C6" s="8" t="s">
        <v>2218</v>
      </c>
      <c r="D6" s="9">
        <v>20515</v>
      </c>
    </row>
    <row r="7" spans="1:5" ht="30" x14ac:dyDescent="0.25">
      <c r="A7" s="13" t="s">
        <v>2219</v>
      </c>
      <c r="B7" s="8" t="s">
        <v>2220</v>
      </c>
      <c r="C7" s="8" t="s">
        <v>2221</v>
      </c>
      <c r="D7" s="9">
        <v>34759</v>
      </c>
    </row>
    <row r="8" spans="1:5" x14ac:dyDescent="0.25">
      <c r="A8" s="13" t="s">
        <v>2222</v>
      </c>
      <c r="B8" s="8" t="s">
        <v>2223</v>
      </c>
      <c r="C8" s="8" t="s">
        <v>2224</v>
      </c>
      <c r="D8" s="9">
        <v>45017</v>
      </c>
    </row>
    <row r="9" spans="1:5" x14ac:dyDescent="0.25">
      <c r="A9" s="24"/>
      <c r="B9" s="24"/>
      <c r="C9" s="24"/>
      <c r="D9" s="24"/>
      <c r="E9" s="14"/>
    </row>
    <row r="10" spans="1:5" x14ac:dyDescent="0.25">
      <c r="B10">
        <v>14.83</v>
      </c>
      <c r="C10">
        <v>-41.16</v>
      </c>
    </row>
  </sheetData>
  <mergeCells count="4">
    <mergeCell ref="B1:B2"/>
    <mergeCell ref="C1:C2"/>
    <mergeCell ref="D1:D2"/>
    <mergeCell ref="A9:D9"/>
  </mergeCells>
  <hyperlinks>
    <hyperlink ref="A2" r:id="rId1" display="https://www.astronomical.org/constellationsCopy/lup.html"/>
    <hyperlink ref="D1" r:id="rId2" display="https://www.astronomical.org/constellationsCopy/lup.html"/>
  </hyperlinks>
  <pageMargins left="0.7" right="0.7" top="0.75" bottom="0.75" header="0.3" footer="0.3"/>
  <drawing r:id="rId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"/>
  <sheetViews>
    <sheetView topLeftCell="B1" workbookViewId="0">
      <selection activeCell="B1" sqref="B1:D8"/>
    </sheetView>
  </sheetViews>
  <sheetFormatPr defaultRowHeight="15" x14ac:dyDescent="0.25"/>
  <cols>
    <col min="1" max="1" width="12.140625" customWidth="1"/>
    <col min="2" max="2" width="15.5703125" customWidth="1"/>
    <col min="3" max="3" width="17" customWidth="1"/>
    <col min="4" max="4" width="11" customWidth="1"/>
  </cols>
  <sheetData>
    <row r="1" spans="1:5" ht="30" x14ac:dyDescent="0.25">
      <c r="A1" s="12" t="s">
        <v>33</v>
      </c>
      <c r="B1" s="16" t="s">
        <v>33</v>
      </c>
      <c r="C1" s="18" t="s">
        <v>35</v>
      </c>
      <c r="D1" s="18" t="s">
        <v>36</v>
      </c>
      <c r="E1" s="20" t="s">
        <v>37</v>
      </c>
    </row>
    <row r="2" spans="1:5" ht="30" x14ac:dyDescent="0.25">
      <c r="A2" s="7" t="s">
        <v>34</v>
      </c>
      <c r="B2" s="17" t="s">
        <v>34</v>
      </c>
      <c r="C2" s="19"/>
      <c r="D2" s="19"/>
      <c r="E2" s="21"/>
    </row>
    <row r="3" spans="1:5" ht="30" x14ac:dyDescent="0.25">
      <c r="A3" s="8" t="s">
        <v>2225</v>
      </c>
      <c r="B3" s="1" t="s">
        <v>2225</v>
      </c>
      <c r="C3" s="1" t="s">
        <v>2226</v>
      </c>
      <c r="D3" s="1" t="s">
        <v>2227</v>
      </c>
      <c r="E3" s="2" t="s">
        <v>2228</v>
      </c>
    </row>
    <row r="4" spans="1:5" ht="30" x14ac:dyDescent="0.25">
      <c r="A4" s="8" t="s">
        <v>2229</v>
      </c>
      <c r="B4" s="1" t="s">
        <v>2229</v>
      </c>
      <c r="C4" s="1" t="s">
        <v>2230</v>
      </c>
      <c r="D4" s="1" t="s">
        <v>2231</v>
      </c>
      <c r="E4" s="3">
        <v>45352</v>
      </c>
    </row>
    <row r="5" spans="1:5" ht="30" x14ac:dyDescent="0.25">
      <c r="A5" s="8" t="s">
        <v>2232</v>
      </c>
      <c r="B5" s="1" t="s">
        <v>2232</v>
      </c>
      <c r="C5" s="1" t="s">
        <v>2233</v>
      </c>
      <c r="D5" s="1" t="s">
        <v>2234</v>
      </c>
      <c r="E5" s="3">
        <v>11018</v>
      </c>
    </row>
    <row r="6" spans="1:5" ht="30" x14ac:dyDescent="0.25">
      <c r="A6" s="8" t="s">
        <v>2235</v>
      </c>
      <c r="B6" s="1" t="s">
        <v>2235</v>
      </c>
      <c r="C6" s="1" t="s">
        <v>2236</v>
      </c>
      <c r="D6" s="1" t="s">
        <v>2237</v>
      </c>
      <c r="E6" s="3">
        <v>32933</v>
      </c>
    </row>
    <row r="7" spans="1:5" ht="30" x14ac:dyDescent="0.25">
      <c r="A7" s="13" t="s">
        <v>2238</v>
      </c>
      <c r="B7" s="4" t="s">
        <v>2238</v>
      </c>
      <c r="C7" s="1" t="s">
        <v>2239</v>
      </c>
      <c r="D7" s="1" t="s">
        <v>2240</v>
      </c>
      <c r="E7" s="3">
        <v>13241</v>
      </c>
    </row>
    <row r="8" spans="1:5" ht="30" x14ac:dyDescent="0.25">
      <c r="A8" s="13" t="s">
        <v>2241</v>
      </c>
      <c r="B8" s="4" t="s">
        <v>2241</v>
      </c>
      <c r="C8" s="1" t="s">
        <v>2242</v>
      </c>
      <c r="D8" s="1" t="s">
        <v>2243</v>
      </c>
      <c r="E8" s="3">
        <v>46874</v>
      </c>
    </row>
    <row r="9" spans="1:5" x14ac:dyDescent="0.25">
      <c r="A9" s="24"/>
      <c r="B9" s="24"/>
      <c r="C9" s="24"/>
      <c r="D9" s="24"/>
      <c r="E9" s="14"/>
    </row>
    <row r="10" spans="1:5" x14ac:dyDescent="0.25">
      <c r="C10">
        <v>18.329999999999998</v>
      </c>
      <c r="D10">
        <v>36.659999999999997</v>
      </c>
    </row>
  </sheetData>
  <mergeCells count="4">
    <mergeCell ref="D1:D2"/>
    <mergeCell ref="E1:E2"/>
    <mergeCell ref="A9:D9"/>
    <mergeCell ref="C1:C2"/>
  </mergeCells>
  <hyperlinks>
    <hyperlink ref="A2" r:id="rId1" display="https://www.astronomical.org/constellationsCopy/lyr.html"/>
    <hyperlink ref="B2" r:id="rId2" display="https://www.astronomical.org/constellationsCopy/lyr.html"/>
    <hyperlink ref="E1" r:id="rId3" display="https://www.astronomical.org/constellationsCopy/lyr.html"/>
  </hyperlinks>
  <pageMargins left="0.7" right="0.7" top="0.75" bottom="0.75" header="0.3" footer="0.3"/>
  <pageSetup paperSize="9" orientation="portrait" r:id="rId4"/>
  <drawing r:id="rId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0"/>
  <sheetViews>
    <sheetView zoomScaleNormal="100" workbookViewId="0">
      <selection activeCell="B8" sqref="B8"/>
    </sheetView>
  </sheetViews>
  <sheetFormatPr defaultRowHeight="15" x14ac:dyDescent="0.25"/>
  <cols>
    <col min="2" max="2" width="18.7109375" customWidth="1"/>
    <col min="3" max="3" width="16.28515625" customWidth="1"/>
    <col min="4" max="4" width="19.85546875" customWidth="1"/>
    <col min="5" max="5" width="12.42578125" customWidth="1"/>
  </cols>
  <sheetData>
    <row r="2" spans="2:5" x14ac:dyDescent="0.25">
      <c r="B2" s="6" t="s">
        <v>33</v>
      </c>
      <c r="C2" s="18" t="s">
        <v>35</v>
      </c>
      <c r="D2" s="18" t="s">
        <v>36</v>
      </c>
      <c r="E2" s="20" t="s">
        <v>37</v>
      </c>
    </row>
    <row r="3" spans="2:5" ht="43.15" customHeight="1" x14ac:dyDescent="0.25">
      <c r="B3" s="7" t="s">
        <v>34</v>
      </c>
      <c r="C3" s="19"/>
      <c r="D3" s="19"/>
      <c r="E3" s="21"/>
    </row>
    <row r="4" spans="2:5" x14ac:dyDescent="0.25">
      <c r="B4" s="4" t="s">
        <v>176</v>
      </c>
      <c r="C4" s="1" t="s">
        <v>177</v>
      </c>
      <c r="D4" s="1" t="s">
        <v>178</v>
      </c>
      <c r="E4" s="3">
        <v>30376</v>
      </c>
    </row>
    <row r="5" spans="2:5" x14ac:dyDescent="0.25">
      <c r="B5" s="4" t="s">
        <v>179</v>
      </c>
      <c r="C5" s="1" t="s">
        <v>180</v>
      </c>
      <c r="D5" s="1" t="s">
        <v>181</v>
      </c>
      <c r="E5" s="3">
        <v>32568</v>
      </c>
    </row>
    <row r="6" spans="2:5" x14ac:dyDescent="0.25">
      <c r="B6" s="4" t="s">
        <v>182</v>
      </c>
      <c r="C6" s="1" t="s">
        <v>183</v>
      </c>
      <c r="D6" s="1" t="s">
        <v>184</v>
      </c>
      <c r="E6" s="3">
        <v>15097</v>
      </c>
    </row>
    <row r="7" spans="2:5" x14ac:dyDescent="0.25">
      <c r="B7" s="4" t="s">
        <v>185</v>
      </c>
      <c r="C7" s="1" t="s">
        <v>186</v>
      </c>
      <c r="D7" s="1" t="s">
        <v>187</v>
      </c>
      <c r="E7" s="3">
        <v>17654</v>
      </c>
    </row>
    <row r="8" spans="2:5" x14ac:dyDescent="0.25">
      <c r="B8" s="4" t="s">
        <v>188</v>
      </c>
      <c r="C8" s="1" t="s">
        <v>189</v>
      </c>
      <c r="D8" s="1" t="s">
        <v>190</v>
      </c>
      <c r="E8" s="3">
        <v>18019</v>
      </c>
    </row>
    <row r="10" spans="2:5" x14ac:dyDescent="0.25">
      <c r="C10">
        <f>AVERAGE(14,16,17,14,15)</f>
        <v>15.2</v>
      </c>
      <c r="D10">
        <f>AVERAGE(-79,-78,-70,-76,-73)</f>
        <v>-75.2</v>
      </c>
    </row>
  </sheetData>
  <mergeCells count="3">
    <mergeCell ref="C2:C3"/>
    <mergeCell ref="D2:D3"/>
    <mergeCell ref="E2:E3"/>
  </mergeCells>
  <hyperlinks>
    <hyperlink ref="B3" r:id="rId1" display="https://www.astronomical.org/constellationsCopy/aps.html"/>
    <hyperlink ref="E2" r:id="rId2" display="https://www.astronomical.org/constellationsCopy/aps.html"/>
  </hyperlinks>
  <pageMargins left="0.7" right="0.7" top="0.75" bottom="0.75" header="0.3" footer="0.3"/>
  <drawing r:id="rId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6"/>
  <sheetViews>
    <sheetView workbookViewId="0">
      <selection sqref="A1:C14"/>
    </sheetView>
  </sheetViews>
  <sheetFormatPr defaultRowHeight="15" x14ac:dyDescent="0.25"/>
  <cols>
    <col min="1" max="1" width="12" customWidth="1"/>
    <col min="2" max="2" width="16.42578125" customWidth="1"/>
    <col min="3" max="3" width="17.85546875" customWidth="1"/>
    <col min="4" max="4" width="11.28515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30" x14ac:dyDescent="0.25">
      <c r="A2" s="7" t="s">
        <v>34</v>
      </c>
      <c r="B2" s="23"/>
      <c r="C2" s="23"/>
      <c r="D2" s="21"/>
    </row>
    <row r="3" spans="1:5" ht="30" x14ac:dyDescent="0.25">
      <c r="A3" s="8" t="s">
        <v>2244</v>
      </c>
      <c r="B3" s="8" t="s">
        <v>2245</v>
      </c>
      <c r="C3" s="8" t="s">
        <v>2246</v>
      </c>
      <c r="D3" s="10">
        <v>45506</v>
      </c>
    </row>
    <row r="4" spans="1:5" x14ac:dyDescent="0.25">
      <c r="A4" s="13" t="s">
        <v>2247</v>
      </c>
      <c r="B4" s="8" t="s">
        <v>2248</v>
      </c>
      <c r="C4" s="8" t="s">
        <v>2249</v>
      </c>
      <c r="D4" s="9">
        <v>20486</v>
      </c>
    </row>
    <row r="5" spans="1:5" x14ac:dyDescent="0.25">
      <c r="A5" s="8" t="s">
        <v>2250</v>
      </c>
      <c r="B5" s="8" t="s">
        <v>2251</v>
      </c>
      <c r="C5" s="8" t="s">
        <v>2252</v>
      </c>
      <c r="D5" s="9">
        <v>27061</v>
      </c>
    </row>
    <row r="6" spans="1:5" x14ac:dyDescent="0.25">
      <c r="A6" s="8" t="s">
        <v>2253</v>
      </c>
      <c r="B6" s="8" t="s">
        <v>2254</v>
      </c>
      <c r="C6" s="8" t="s">
        <v>2255</v>
      </c>
      <c r="D6" s="9">
        <v>28157</v>
      </c>
    </row>
    <row r="7" spans="1:5" x14ac:dyDescent="0.25">
      <c r="A7" s="13" t="s">
        <v>2256</v>
      </c>
      <c r="B7" s="8" t="s">
        <v>2257</v>
      </c>
      <c r="C7" s="8" t="s">
        <v>2258</v>
      </c>
      <c r="D7" s="9">
        <v>43891</v>
      </c>
    </row>
    <row r="8" spans="1:5" ht="30" x14ac:dyDescent="0.25">
      <c r="A8" s="8" t="s">
        <v>2259</v>
      </c>
      <c r="B8" s="8" t="s">
        <v>2260</v>
      </c>
      <c r="C8" s="8" t="s">
        <v>2261</v>
      </c>
      <c r="D8" s="9">
        <v>45352</v>
      </c>
    </row>
    <row r="9" spans="1:5" x14ac:dyDescent="0.25">
      <c r="A9" s="13" t="s">
        <v>2262</v>
      </c>
      <c r="B9" s="8" t="s">
        <v>2263</v>
      </c>
      <c r="C9" s="8" t="s">
        <v>2264</v>
      </c>
      <c r="D9" s="9">
        <v>46447</v>
      </c>
    </row>
    <row r="10" spans="1:5" x14ac:dyDescent="0.25">
      <c r="A10" s="13" t="s">
        <v>2265</v>
      </c>
      <c r="B10" s="8" t="s">
        <v>2266</v>
      </c>
      <c r="C10" s="8" t="s">
        <v>2267</v>
      </c>
      <c r="D10" s="9">
        <v>12479</v>
      </c>
    </row>
    <row r="11" spans="1:5" x14ac:dyDescent="0.25">
      <c r="A11" s="13" t="s">
        <v>2268</v>
      </c>
      <c r="B11" s="8" t="s">
        <v>2269</v>
      </c>
      <c r="C11" s="8" t="s">
        <v>2270</v>
      </c>
      <c r="D11" s="9">
        <v>26724</v>
      </c>
    </row>
    <row r="12" spans="1:5" x14ac:dyDescent="0.25">
      <c r="A12" s="13" t="s">
        <v>2271</v>
      </c>
      <c r="B12" s="8" t="s">
        <v>2272</v>
      </c>
      <c r="C12" s="8" t="s">
        <v>2273</v>
      </c>
      <c r="D12" s="9">
        <v>27454</v>
      </c>
    </row>
    <row r="13" spans="1:5" x14ac:dyDescent="0.25">
      <c r="A13" s="13" t="s">
        <v>2274</v>
      </c>
      <c r="B13" s="8" t="s">
        <v>2275</v>
      </c>
      <c r="C13" s="8" t="s">
        <v>2276</v>
      </c>
      <c r="D13" s="9">
        <v>35490</v>
      </c>
    </row>
    <row r="14" spans="1:5" x14ac:dyDescent="0.25">
      <c r="A14" s="13" t="s">
        <v>2277</v>
      </c>
      <c r="B14" s="8" t="s">
        <v>2278</v>
      </c>
      <c r="C14" s="8" t="s">
        <v>2279</v>
      </c>
      <c r="D14" s="9">
        <v>47209</v>
      </c>
    </row>
    <row r="15" spans="1:5" x14ac:dyDescent="0.25">
      <c r="A15" s="24"/>
      <c r="B15" s="24"/>
      <c r="C15" s="24"/>
      <c r="D15" s="24"/>
      <c r="E15" s="14"/>
    </row>
    <row r="16" spans="1:5" x14ac:dyDescent="0.25">
      <c r="B16">
        <v>16.829999999999998</v>
      </c>
      <c r="C16">
        <v>-3.41</v>
      </c>
    </row>
  </sheetData>
  <mergeCells count="4">
    <mergeCell ref="B1:B2"/>
    <mergeCell ref="C1:C2"/>
    <mergeCell ref="D1:D2"/>
    <mergeCell ref="A15:D15"/>
  </mergeCells>
  <hyperlinks>
    <hyperlink ref="A2" r:id="rId1" display="https://www.astronomical.org/constellationsCopy/oph.html"/>
    <hyperlink ref="D1" r:id="rId2" display="https://www.astronomical.org/constellationsCopy/oph.html"/>
  </hyperlinks>
  <pageMargins left="0.7" right="0.7" top="0.75" bottom="0.75" header="0.3" footer="0.3"/>
  <drawing r:id="rId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"/>
  <sheetViews>
    <sheetView workbookViewId="0">
      <selection sqref="A1:C5"/>
    </sheetView>
  </sheetViews>
  <sheetFormatPr defaultRowHeight="15" x14ac:dyDescent="0.25"/>
  <cols>
    <col min="1" max="1" width="15.85546875" customWidth="1"/>
    <col min="2" max="2" width="16.5703125" customWidth="1"/>
    <col min="3" max="3" width="17.85546875" customWidth="1"/>
    <col min="4" max="4" width="12" customWidth="1"/>
  </cols>
  <sheetData>
    <row r="1" spans="1:5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30" x14ac:dyDescent="0.25">
      <c r="A2" s="7" t="s">
        <v>34</v>
      </c>
      <c r="B2" s="23"/>
      <c r="C2" s="23"/>
      <c r="D2" s="21"/>
    </row>
    <row r="3" spans="1:5" x14ac:dyDescent="0.25">
      <c r="A3" s="13" t="s">
        <v>2280</v>
      </c>
      <c r="B3" s="8" t="s">
        <v>2281</v>
      </c>
      <c r="C3" s="8" t="s">
        <v>2282</v>
      </c>
      <c r="D3" s="9">
        <v>17227</v>
      </c>
    </row>
    <row r="4" spans="1:5" x14ac:dyDescent="0.25">
      <c r="A4" s="13" t="s">
        <v>2283</v>
      </c>
      <c r="B4" s="8" t="s">
        <v>2284</v>
      </c>
      <c r="C4" s="8" t="s">
        <v>2285</v>
      </c>
      <c r="D4" s="9">
        <v>30011</v>
      </c>
    </row>
    <row r="5" spans="1:5" x14ac:dyDescent="0.25">
      <c r="A5" s="13" t="s">
        <v>2286</v>
      </c>
      <c r="B5" s="8" t="s">
        <v>2287</v>
      </c>
      <c r="C5" s="8" t="s">
        <v>2288</v>
      </c>
      <c r="D5" s="9">
        <v>13606</v>
      </c>
    </row>
    <row r="6" spans="1:5" x14ac:dyDescent="0.25">
      <c r="A6" s="24"/>
      <c r="B6" s="24"/>
      <c r="C6" s="24"/>
      <c r="D6" s="24"/>
      <c r="E6" s="14"/>
    </row>
    <row r="7" spans="1:5" x14ac:dyDescent="0.25">
      <c r="B7">
        <f>AVERAGE(19,19,19)</f>
        <v>19</v>
      </c>
      <c r="C7">
        <f>AVERAGE(19,18,17)</f>
        <v>18</v>
      </c>
    </row>
  </sheetData>
  <mergeCells count="4">
    <mergeCell ref="B1:B2"/>
    <mergeCell ref="C1:C2"/>
    <mergeCell ref="D1:D2"/>
    <mergeCell ref="A6:D6"/>
  </mergeCells>
  <hyperlinks>
    <hyperlink ref="A2" r:id="rId1" display="https://www.astronomical.org/constellationsCopy/sge.html"/>
    <hyperlink ref="D1" r:id="rId2" display="https://www.astronomical.org/constellationsCopy/sge.html"/>
  </hyperlinks>
  <pageMargins left="0.7" right="0.7" top="0.75" bottom="0.75" header="0.3" footer="0.3"/>
  <drawing r:id="rId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"/>
  <sheetViews>
    <sheetView workbookViewId="0">
      <selection sqref="A1:C4"/>
    </sheetView>
  </sheetViews>
  <sheetFormatPr defaultRowHeight="15" x14ac:dyDescent="0.25"/>
  <cols>
    <col min="1" max="1" width="13.28515625" customWidth="1"/>
    <col min="2" max="2" width="17.28515625" customWidth="1"/>
    <col min="3" max="3" width="18.42578125" customWidth="1"/>
    <col min="4" max="4" width="12.28515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2289</v>
      </c>
      <c r="B3" s="8" t="s">
        <v>2290</v>
      </c>
      <c r="C3" s="8" t="s">
        <v>2291</v>
      </c>
      <c r="D3" s="9">
        <v>25659</v>
      </c>
    </row>
    <row r="4" spans="1:5" x14ac:dyDescent="0.25">
      <c r="A4" s="13" t="s">
        <v>2292</v>
      </c>
      <c r="B4" s="8" t="s">
        <v>2293</v>
      </c>
      <c r="C4" s="8" t="s">
        <v>2294</v>
      </c>
      <c r="D4" s="9">
        <v>32964</v>
      </c>
    </row>
    <row r="5" spans="1:5" x14ac:dyDescent="0.25">
      <c r="A5" s="24"/>
      <c r="B5" s="24"/>
      <c r="C5" s="24"/>
      <c r="D5" s="24"/>
      <c r="E5" s="14"/>
    </row>
    <row r="6" spans="1:5" x14ac:dyDescent="0.25">
      <c r="B6">
        <f>AVERAGE(18,18)</f>
        <v>18</v>
      </c>
      <c r="C6">
        <f>AVERAGE(-14,-8)</f>
        <v>-11</v>
      </c>
    </row>
  </sheetData>
  <mergeCells count="4">
    <mergeCell ref="B1:B2"/>
    <mergeCell ref="C1:C2"/>
    <mergeCell ref="D1:D2"/>
    <mergeCell ref="A5:D5"/>
  </mergeCells>
  <hyperlinks>
    <hyperlink ref="A2" r:id="rId1" display="https://www.astronomical.org/constellationsCopy/sct.html"/>
    <hyperlink ref="D1" r:id="rId2" display="https://www.astronomical.org/constellationsCopy/sct.html"/>
  </hyperlinks>
  <pageMargins left="0.7" right="0.7" top="0.75" bottom="0.75" header="0.3" footer="0.3"/>
  <drawing r:id="rId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5"/>
  <sheetViews>
    <sheetView workbookViewId="0">
      <selection sqref="A1:C13"/>
    </sheetView>
  </sheetViews>
  <sheetFormatPr defaultRowHeight="15" x14ac:dyDescent="0.25"/>
  <cols>
    <col min="1" max="1" width="12.42578125" customWidth="1"/>
    <col min="2" max="2" width="15.5703125" customWidth="1"/>
    <col min="3" max="3" width="18.140625" customWidth="1"/>
    <col min="4" max="4" width="11.71093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30" x14ac:dyDescent="0.25">
      <c r="A2" s="7" t="s">
        <v>34</v>
      </c>
      <c r="B2" s="23"/>
      <c r="C2" s="23"/>
      <c r="D2" s="21"/>
    </row>
    <row r="3" spans="1:5" ht="30" x14ac:dyDescent="0.25">
      <c r="A3" s="8" t="s">
        <v>2295</v>
      </c>
      <c r="B3" s="8" t="s">
        <v>2296</v>
      </c>
      <c r="C3" s="8" t="s">
        <v>2297</v>
      </c>
      <c r="D3" s="9">
        <v>23774</v>
      </c>
    </row>
    <row r="4" spans="1:5" ht="30" x14ac:dyDescent="0.25">
      <c r="A4" s="13" t="s">
        <v>2298</v>
      </c>
      <c r="B4" s="8" t="s">
        <v>2299</v>
      </c>
      <c r="C4" s="8" t="s">
        <v>2300</v>
      </c>
      <c r="D4" s="9">
        <v>46082</v>
      </c>
    </row>
    <row r="5" spans="1:5" ht="30" x14ac:dyDescent="0.25">
      <c r="A5" s="13" t="s">
        <v>2301</v>
      </c>
      <c r="B5" s="8" t="s">
        <v>2302</v>
      </c>
      <c r="C5" s="8" t="s">
        <v>2303</v>
      </c>
      <c r="D5" s="9">
        <v>19784</v>
      </c>
    </row>
    <row r="6" spans="1:5" ht="30" x14ac:dyDescent="0.25">
      <c r="A6" s="13" t="s">
        <v>2304</v>
      </c>
      <c r="B6" s="8" t="s">
        <v>2305</v>
      </c>
      <c r="C6" s="8" t="s">
        <v>2306</v>
      </c>
      <c r="D6" s="9">
        <v>19784</v>
      </c>
    </row>
    <row r="7" spans="1:5" ht="30" x14ac:dyDescent="0.25">
      <c r="A7" s="13" t="s">
        <v>2307</v>
      </c>
      <c r="B7" s="8" t="s">
        <v>2308</v>
      </c>
      <c r="C7" s="8" t="s">
        <v>2309</v>
      </c>
      <c r="D7" s="9">
        <v>24532</v>
      </c>
    </row>
    <row r="8" spans="1:5" ht="30" x14ac:dyDescent="0.25">
      <c r="A8" s="13" t="s">
        <v>2310</v>
      </c>
      <c r="B8" s="8" t="s">
        <v>2311</v>
      </c>
      <c r="C8" s="8" t="s">
        <v>2312</v>
      </c>
      <c r="D8" s="9">
        <v>25993</v>
      </c>
    </row>
    <row r="9" spans="1:5" ht="30" x14ac:dyDescent="0.25">
      <c r="A9" s="13" t="s">
        <v>2313</v>
      </c>
      <c r="B9" s="8" t="s">
        <v>2314</v>
      </c>
      <c r="C9" s="8" t="s">
        <v>2315</v>
      </c>
      <c r="D9" s="9">
        <v>31107</v>
      </c>
    </row>
    <row r="10" spans="1:5" ht="30" x14ac:dyDescent="0.25">
      <c r="A10" s="13" t="s">
        <v>2316</v>
      </c>
      <c r="B10" s="8" t="s">
        <v>2317</v>
      </c>
      <c r="C10" s="8" t="s">
        <v>2318</v>
      </c>
      <c r="D10" s="10">
        <v>45539</v>
      </c>
    </row>
    <row r="11" spans="1:5" ht="30" x14ac:dyDescent="0.25">
      <c r="A11" s="8" t="s">
        <v>2319</v>
      </c>
      <c r="B11" s="8" t="s">
        <v>2320</v>
      </c>
      <c r="C11" s="8" t="s">
        <v>2321</v>
      </c>
      <c r="D11" s="9">
        <v>22737</v>
      </c>
    </row>
    <row r="12" spans="1:5" ht="30" x14ac:dyDescent="0.25">
      <c r="A12" s="13" t="s">
        <v>2322</v>
      </c>
      <c r="B12" s="8" t="s">
        <v>2323</v>
      </c>
      <c r="C12" s="8" t="s">
        <v>2324</v>
      </c>
      <c r="D12" s="9">
        <v>42856</v>
      </c>
    </row>
    <row r="13" spans="1:5" ht="30" x14ac:dyDescent="0.25">
      <c r="A13" s="13" t="s">
        <v>2325</v>
      </c>
      <c r="B13" s="8" t="s">
        <v>2326</v>
      </c>
      <c r="C13" s="8" t="s">
        <v>2327</v>
      </c>
      <c r="D13" s="9">
        <v>12175</v>
      </c>
    </row>
    <row r="14" spans="1:5" x14ac:dyDescent="0.25">
      <c r="A14" s="24"/>
      <c r="B14" s="24"/>
      <c r="C14" s="24"/>
      <c r="D14" s="24"/>
      <c r="E14" s="14"/>
    </row>
    <row r="15" spans="1:5" x14ac:dyDescent="0.25">
      <c r="B15">
        <v>15.72</v>
      </c>
      <c r="C15">
        <v>5.54</v>
      </c>
    </row>
  </sheetData>
  <mergeCells count="4">
    <mergeCell ref="B1:B2"/>
    <mergeCell ref="C1:C2"/>
    <mergeCell ref="D1:D2"/>
    <mergeCell ref="A14:D14"/>
  </mergeCells>
  <hyperlinks>
    <hyperlink ref="A2" r:id="rId1" display="https://www.astronomical.org/constellationsCopy/ser.html"/>
    <hyperlink ref="D1" r:id="rId2" display="https://www.astronomical.org/constellationsCopy/ser.html"/>
  </hyperlinks>
  <pageMargins left="0.7" right="0.7" top="0.75" bottom="0.75" header="0.3" footer="0.3"/>
  <drawing r:id="rId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2"/>
  <sheetViews>
    <sheetView workbookViewId="0">
      <selection sqref="A1:C10"/>
    </sheetView>
  </sheetViews>
  <sheetFormatPr defaultRowHeight="15" x14ac:dyDescent="0.25"/>
  <cols>
    <col min="1" max="1" width="11.85546875" customWidth="1"/>
    <col min="2" max="2" width="15.7109375" customWidth="1"/>
    <col min="3" max="3" width="15.5703125" customWidth="1"/>
    <col min="4" max="4" width="11.42578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ht="30" x14ac:dyDescent="0.25">
      <c r="A3" s="13" t="s">
        <v>2328</v>
      </c>
      <c r="B3" s="8" t="s">
        <v>2329</v>
      </c>
      <c r="C3" s="8" t="s">
        <v>2330</v>
      </c>
      <c r="D3" s="9">
        <v>44317</v>
      </c>
    </row>
    <row r="4" spans="1:5" ht="30" x14ac:dyDescent="0.25">
      <c r="A4" s="13" t="s">
        <v>2331</v>
      </c>
      <c r="B4" s="8" t="s">
        <v>2332</v>
      </c>
      <c r="C4" s="8" t="s">
        <v>2333</v>
      </c>
      <c r="D4" s="9">
        <v>45413</v>
      </c>
    </row>
    <row r="5" spans="1:5" ht="30" x14ac:dyDescent="0.25">
      <c r="A5" s="13" t="s">
        <v>2334</v>
      </c>
      <c r="B5" s="8" t="s">
        <v>2335</v>
      </c>
      <c r="C5" s="8" t="s">
        <v>2336</v>
      </c>
      <c r="D5" s="9">
        <v>28976</v>
      </c>
    </row>
    <row r="6" spans="1:5" ht="30" x14ac:dyDescent="0.25">
      <c r="A6" s="13" t="s">
        <v>2337</v>
      </c>
      <c r="B6" s="8" t="s">
        <v>2338</v>
      </c>
      <c r="C6" s="8" t="s">
        <v>2339</v>
      </c>
      <c r="D6" s="9">
        <v>35551</v>
      </c>
    </row>
    <row r="7" spans="1:5" ht="30" x14ac:dyDescent="0.25">
      <c r="A7" s="13" t="s">
        <v>2340</v>
      </c>
      <c r="B7" s="8" t="s">
        <v>2341</v>
      </c>
      <c r="C7" s="8" t="s">
        <v>2342</v>
      </c>
      <c r="D7" s="10">
        <v>45297</v>
      </c>
    </row>
    <row r="8" spans="1:5" ht="30" x14ac:dyDescent="0.25">
      <c r="A8" s="13" t="s">
        <v>2343</v>
      </c>
      <c r="B8" s="8" t="s">
        <v>2344</v>
      </c>
      <c r="C8" s="8" t="s">
        <v>2345</v>
      </c>
      <c r="D8" s="9">
        <v>46174</v>
      </c>
    </row>
    <row r="9" spans="1:5" ht="30" x14ac:dyDescent="0.25">
      <c r="A9" s="8" t="s">
        <v>2346</v>
      </c>
      <c r="B9" s="8" t="s">
        <v>2347</v>
      </c>
      <c r="C9" s="8" t="s">
        <v>2348</v>
      </c>
      <c r="D9" s="9">
        <v>24259</v>
      </c>
    </row>
    <row r="10" spans="1:5" x14ac:dyDescent="0.25">
      <c r="A10" s="13" t="s">
        <v>2349</v>
      </c>
      <c r="B10" s="8" t="s">
        <v>2350</v>
      </c>
      <c r="C10" s="8" t="s">
        <v>2351</v>
      </c>
      <c r="D10" s="9">
        <v>25720</v>
      </c>
    </row>
    <row r="11" spans="1:5" x14ac:dyDescent="0.25">
      <c r="A11" s="24"/>
      <c r="B11" s="24"/>
      <c r="C11" s="24"/>
      <c r="D11" s="24"/>
      <c r="E11" s="14"/>
    </row>
    <row r="12" spans="1:5" x14ac:dyDescent="0.25">
      <c r="B12">
        <v>9.75</v>
      </c>
      <c r="C12">
        <v>-2.75</v>
      </c>
    </row>
  </sheetData>
  <mergeCells count="4">
    <mergeCell ref="B1:B2"/>
    <mergeCell ref="C1:C2"/>
    <mergeCell ref="D1:D2"/>
    <mergeCell ref="A11:D11"/>
  </mergeCells>
  <hyperlinks>
    <hyperlink ref="A2" r:id="rId1" display="https://www.astronomical.org/constellationsCopy/sxt.html"/>
    <hyperlink ref="D1" r:id="rId2" display="https://www.astronomical.org/constellationsCopy/sxt.html"/>
  </hyperlinks>
  <pageMargins left="0.7" right="0.7" top="0.75" bottom="0.75" header="0.3" footer="0.3"/>
  <drawing r:id="rId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"/>
  <sheetViews>
    <sheetView workbookViewId="0">
      <selection sqref="A1:C8"/>
    </sheetView>
  </sheetViews>
  <sheetFormatPr defaultRowHeight="15" x14ac:dyDescent="0.25"/>
  <cols>
    <col min="1" max="1" width="13.28515625" customWidth="1"/>
    <col min="2" max="2" width="16.7109375" customWidth="1"/>
    <col min="3" max="3" width="16.28515625" customWidth="1"/>
    <col min="4" max="4" width="12.28515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30" x14ac:dyDescent="0.25">
      <c r="A2" s="7" t="s">
        <v>34</v>
      </c>
      <c r="B2" s="23"/>
      <c r="C2" s="23"/>
      <c r="D2" s="21"/>
    </row>
    <row r="3" spans="1:5" x14ac:dyDescent="0.25">
      <c r="A3" s="8" t="s">
        <v>2352</v>
      </c>
      <c r="B3" s="8" t="s">
        <v>2353</v>
      </c>
      <c r="C3" s="8" t="s">
        <v>2354</v>
      </c>
      <c r="D3" s="9">
        <v>33604</v>
      </c>
    </row>
    <row r="4" spans="1:5" ht="30" x14ac:dyDescent="0.25">
      <c r="A4" s="13" t="s">
        <v>2355</v>
      </c>
      <c r="B4" s="8" t="s">
        <v>2356</v>
      </c>
      <c r="C4" s="8" t="s">
        <v>2357</v>
      </c>
      <c r="D4" s="9">
        <v>31079</v>
      </c>
    </row>
    <row r="5" spans="1:5" ht="30" x14ac:dyDescent="0.25">
      <c r="A5" s="13" t="s">
        <v>2358</v>
      </c>
      <c r="B5" s="8" t="s">
        <v>2359</v>
      </c>
      <c r="C5" s="8" t="s">
        <v>2360</v>
      </c>
      <c r="D5" s="9">
        <v>32540</v>
      </c>
    </row>
    <row r="6" spans="1:5" x14ac:dyDescent="0.25">
      <c r="A6" s="13" t="s">
        <v>2361</v>
      </c>
      <c r="B6" s="8" t="s">
        <v>2362</v>
      </c>
      <c r="C6" s="8" t="s">
        <v>2363</v>
      </c>
      <c r="D6" s="9">
        <v>31107</v>
      </c>
    </row>
    <row r="7" spans="1:5" x14ac:dyDescent="0.25">
      <c r="A7" s="13" t="s">
        <v>2364</v>
      </c>
      <c r="B7" s="8" t="s">
        <v>2365</v>
      </c>
      <c r="C7" s="8" t="s">
        <v>2366</v>
      </c>
      <c r="D7" s="10">
        <v>45600</v>
      </c>
    </row>
    <row r="8" spans="1:5" x14ac:dyDescent="0.25">
      <c r="A8" s="13" t="s">
        <v>2367</v>
      </c>
      <c r="B8" s="8" t="s">
        <v>2368</v>
      </c>
      <c r="C8" s="8" t="s">
        <v>2369</v>
      </c>
      <c r="D8" s="9">
        <v>33329</v>
      </c>
    </row>
    <row r="9" spans="1:5" x14ac:dyDescent="0.25">
      <c r="A9" s="24"/>
      <c r="B9" s="24"/>
      <c r="C9" s="24"/>
      <c r="D9" s="24"/>
      <c r="E9" s="14"/>
    </row>
    <row r="10" spans="1:5" x14ac:dyDescent="0.25">
      <c r="B10">
        <v>15.5</v>
      </c>
      <c r="C10">
        <v>-66.5</v>
      </c>
    </row>
  </sheetData>
  <mergeCells count="4">
    <mergeCell ref="B1:B2"/>
    <mergeCell ref="C1:C2"/>
    <mergeCell ref="D1:D2"/>
    <mergeCell ref="A9:D9"/>
  </mergeCells>
  <hyperlinks>
    <hyperlink ref="A2" r:id="rId1" display="https://www.astronomical.org/constellationsCopy/tra.html"/>
    <hyperlink ref="D1" r:id="rId2" display="https://www.astronomical.org/constellationsCopy/tra.html"/>
  </hyperlinks>
  <pageMargins left="0.7" right="0.7" top="0.75" bottom="0.75" header="0.3" footer="0.3"/>
  <drawing r:id="rId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1"/>
  <sheetViews>
    <sheetView workbookViewId="0">
      <selection sqref="A1:C9"/>
    </sheetView>
  </sheetViews>
  <sheetFormatPr defaultRowHeight="15" x14ac:dyDescent="0.25"/>
  <cols>
    <col min="1" max="1" width="12.28515625" customWidth="1"/>
    <col min="2" max="2" width="15.85546875" customWidth="1"/>
    <col min="3" max="3" width="17.7109375" customWidth="1"/>
    <col min="4" max="4" width="12.5703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ht="30" x14ac:dyDescent="0.25">
      <c r="A3" s="13" t="s">
        <v>2370</v>
      </c>
      <c r="B3" s="8" t="s">
        <v>2371</v>
      </c>
      <c r="C3" s="8" t="s">
        <v>2372</v>
      </c>
      <c r="D3" s="9">
        <v>16163</v>
      </c>
    </row>
    <row r="4" spans="1:5" x14ac:dyDescent="0.25">
      <c r="A4" s="13" t="s">
        <v>2373</v>
      </c>
      <c r="B4" s="8" t="s">
        <v>2374</v>
      </c>
      <c r="C4" s="8" t="s">
        <v>2375</v>
      </c>
      <c r="D4" s="9">
        <v>23468</v>
      </c>
    </row>
    <row r="5" spans="1:5" ht="30" x14ac:dyDescent="0.25">
      <c r="A5" s="13" t="s">
        <v>2376</v>
      </c>
      <c r="B5" s="8" t="s">
        <v>2377</v>
      </c>
      <c r="C5" s="8" t="s">
        <v>2378</v>
      </c>
      <c r="D5" s="9">
        <v>30042</v>
      </c>
    </row>
    <row r="6" spans="1:5" ht="30" x14ac:dyDescent="0.25">
      <c r="A6" s="13" t="s">
        <v>2379</v>
      </c>
      <c r="B6" s="8" t="s">
        <v>2380</v>
      </c>
      <c r="C6" s="8" t="s">
        <v>2381</v>
      </c>
      <c r="D6" s="10">
        <v>45296</v>
      </c>
    </row>
    <row r="7" spans="1:5" ht="30" x14ac:dyDescent="0.25">
      <c r="A7" s="13" t="s">
        <v>2382</v>
      </c>
      <c r="B7" s="8" t="s">
        <v>2383</v>
      </c>
      <c r="C7" s="8" t="s">
        <v>2384</v>
      </c>
      <c r="D7" s="9">
        <v>11444</v>
      </c>
    </row>
    <row r="8" spans="1:5" ht="30" x14ac:dyDescent="0.25">
      <c r="A8" s="13" t="s">
        <v>2385</v>
      </c>
      <c r="B8" s="8" t="s">
        <v>2386</v>
      </c>
      <c r="C8" s="8" t="s">
        <v>2387</v>
      </c>
      <c r="D8" s="9">
        <v>11810</v>
      </c>
    </row>
    <row r="9" spans="1:5" ht="30" x14ac:dyDescent="0.25">
      <c r="A9" s="13" t="s">
        <v>2388</v>
      </c>
      <c r="B9" s="8" t="s">
        <v>2389</v>
      </c>
      <c r="C9" s="8" t="s">
        <v>2390</v>
      </c>
      <c r="D9" s="9">
        <v>18019</v>
      </c>
    </row>
    <row r="10" spans="1:5" x14ac:dyDescent="0.25">
      <c r="A10" s="24"/>
      <c r="B10" s="24"/>
      <c r="C10" s="24"/>
      <c r="D10" s="24"/>
      <c r="E10" s="14"/>
    </row>
    <row r="11" spans="1:5" x14ac:dyDescent="0.25">
      <c r="B11">
        <v>19.71</v>
      </c>
      <c r="C11">
        <v>24.42</v>
      </c>
    </row>
  </sheetData>
  <mergeCells count="4">
    <mergeCell ref="B1:B2"/>
    <mergeCell ref="C1:C2"/>
    <mergeCell ref="D1:D2"/>
    <mergeCell ref="A10:D10"/>
  </mergeCells>
  <hyperlinks>
    <hyperlink ref="A2" r:id="rId1" display="https://www.astronomical.org/constellationsCopy/vul.html"/>
    <hyperlink ref="D1" r:id="rId2" display="https://www.astronomical.org/constellationsCopy/vul.html"/>
  </hyperlinks>
  <pageMargins left="0.7" right="0.7" top="0.75" bottom="0.75" header="0.3" footer="0.3"/>
  <drawing r:id="rId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9"/>
  <sheetViews>
    <sheetView workbookViewId="0">
      <selection sqref="A1:C27"/>
    </sheetView>
  </sheetViews>
  <sheetFormatPr defaultRowHeight="15" x14ac:dyDescent="0.25"/>
  <cols>
    <col min="1" max="1" width="12" customWidth="1"/>
    <col min="2" max="2" width="17.42578125" customWidth="1"/>
    <col min="3" max="3" width="17.140625" customWidth="1"/>
    <col min="4" max="4" width="11.425781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x14ac:dyDescent="0.25">
      <c r="A3" s="8" t="s">
        <v>2391</v>
      </c>
      <c r="B3" s="8" t="s">
        <v>2392</v>
      </c>
      <c r="C3" s="8" t="s">
        <v>2393</v>
      </c>
      <c r="D3" s="10">
        <v>45445</v>
      </c>
    </row>
    <row r="4" spans="1:4" x14ac:dyDescent="0.25">
      <c r="A4" s="8" t="s">
        <v>2394</v>
      </c>
      <c r="B4" s="8" t="s">
        <v>2395</v>
      </c>
      <c r="C4" s="8" t="s">
        <v>2396</v>
      </c>
      <c r="D4" s="10">
        <v>45445</v>
      </c>
    </row>
    <row r="5" spans="1:4" x14ac:dyDescent="0.25">
      <c r="A5" s="8" t="s">
        <v>2397</v>
      </c>
      <c r="B5" s="8" t="s">
        <v>2398</v>
      </c>
      <c r="C5" s="8" t="s">
        <v>2399</v>
      </c>
      <c r="D5" s="9">
        <v>46054</v>
      </c>
    </row>
    <row r="6" spans="1:4" x14ac:dyDescent="0.25">
      <c r="A6" s="13" t="s">
        <v>2400</v>
      </c>
      <c r="B6" s="8" t="s">
        <v>2401</v>
      </c>
      <c r="C6" s="8" t="s">
        <v>2402</v>
      </c>
      <c r="D6" s="9">
        <v>46447</v>
      </c>
    </row>
    <row r="7" spans="1:4" x14ac:dyDescent="0.25">
      <c r="A7" s="13" t="s">
        <v>2403</v>
      </c>
      <c r="B7" s="8" t="s">
        <v>2404</v>
      </c>
      <c r="C7" s="8" t="s">
        <v>2405</v>
      </c>
      <c r="D7" s="9">
        <v>20880</v>
      </c>
    </row>
    <row r="8" spans="1:4" x14ac:dyDescent="0.25">
      <c r="A8" s="13" t="s">
        <v>2406</v>
      </c>
      <c r="B8" s="8" t="s">
        <v>2407</v>
      </c>
      <c r="C8" s="8" t="s">
        <v>2408</v>
      </c>
      <c r="D8" s="9">
        <v>22706</v>
      </c>
    </row>
    <row r="9" spans="1:4" x14ac:dyDescent="0.25">
      <c r="A9" s="13" t="s">
        <v>2409</v>
      </c>
      <c r="B9" s="8" t="s">
        <v>2410</v>
      </c>
      <c r="C9" s="8" t="s">
        <v>2411</v>
      </c>
      <c r="D9" s="9">
        <v>30011</v>
      </c>
    </row>
    <row r="10" spans="1:4" x14ac:dyDescent="0.25">
      <c r="A10" s="13" t="s">
        <v>2412</v>
      </c>
      <c r="B10" s="8" t="s">
        <v>2413</v>
      </c>
      <c r="C10" s="8" t="s">
        <v>2414</v>
      </c>
      <c r="D10" s="9">
        <v>31837</v>
      </c>
    </row>
    <row r="11" spans="1:4" x14ac:dyDescent="0.25">
      <c r="A11" s="13" t="s">
        <v>2415</v>
      </c>
      <c r="B11" s="8" t="s">
        <v>2416</v>
      </c>
      <c r="C11" s="8" t="s">
        <v>2417</v>
      </c>
      <c r="D11" s="10">
        <v>45447</v>
      </c>
    </row>
    <row r="12" spans="1:4" x14ac:dyDescent="0.25">
      <c r="A12" s="13" t="s">
        <v>2418</v>
      </c>
      <c r="B12" s="8" t="s">
        <v>2419</v>
      </c>
      <c r="C12" s="8" t="s">
        <v>2420</v>
      </c>
      <c r="D12" s="10">
        <v>45539</v>
      </c>
    </row>
    <row r="13" spans="1:4" x14ac:dyDescent="0.25">
      <c r="A13" s="13" t="s">
        <v>2421</v>
      </c>
      <c r="B13" s="8" t="s">
        <v>2422</v>
      </c>
      <c r="C13" s="8" t="s">
        <v>2423</v>
      </c>
      <c r="D13" s="9">
        <v>41730</v>
      </c>
    </row>
    <row r="14" spans="1:4" x14ac:dyDescent="0.25">
      <c r="A14" s="13" t="s">
        <v>2424</v>
      </c>
      <c r="B14" s="8" t="s">
        <v>2425</v>
      </c>
      <c r="C14" s="8" t="s">
        <v>2426</v>
      </c>
      <c r="D14" s="9">
        <v>47209</v>
      </c>
    </row>
    <row r="15" spans="1:4" x14ac:dyDescent="0.25">
      <c r="A15" s="13" t="s">
        <v>2427</v>
      </c>
      <c r="B15" s="8" t="s">
        <v>2428</v>
      </c>
      <c r="C15" s="8" t="s">
        <v>2429</v>
      </c>
      <c r="D15" s="9">
        <v>13241</v>
      </c>
    </row>
    <row r="16" spans="1:4" x14ac:dyDescent="0.25">
      <c r="A16" s="13" t="s">
        <v>2430</v>
      </c>
      <c r="B16" s="8" t="s">
        <v>2431</v>
      </c>
      <c r="C16" s="8" t="s">
        <v>2432</v>
      </c>
      <c r="D16" s="9">
        <v>13606</v>
      </c>
    </row>
    <row r="17" spans="1:5" x14ac:dyDescent="0.25">
      <c r="A17" s="13" t="s">
        <v>2433</v>
      </c>
      <c r="B17" s="8" t="s">
        <v>2434</v>
      </c>
      <c r="C17" s="8" t="s">
        <v>2435</v>
      </c>
      <c r="D17" s="9">
        <v>19085</v>
      </c>
    </row>
    <row r="18" spans="1:5" x14ac:dyDescent="0.25">
      <c r="A18" s="13" t="s">
        <v>2436</v>
      </c>
      <c r="B18" s="8" t="s">
        <v>2437</v>
      </c>
      <c r="C18" s="8" t="s">
        <v>2438</v>
      </c>
      <c r="D18" s="9">
        <v>19450</v>
      </c>
    </row>
    <row r="19" spans="1:5" x14ac:dyDescent="0.25">
      <c r="A19" s="13" t="s">
        <v>2439</v>
      </c>
      <c r="B19" s="8" t="s">
        <v>2440</v>
      </c>
      <c r="C19" s="8" t="s">
        <v>2441</v>
      </c>
      <c r="D19" s="9">
        <v>30407</v>
      </c>
    </row>
    <row r="20" spans="1:5" x14ac:dyDescent="0.25">
      <c r="A20" s="13" t="s">
        <v>2442</v>
      </c>
      <c r="B20" s="8" t="s">
        <v>2443</v>
      </c>
      <c r="C20" s="8" t="s">
        <v>2444</v>
      </c>
      <c r="D20" s="9">
        <v>32234</v>
      </c>
    </row>
    <row r="21" spans="1:5" x14ac:dyDescent="0.25">
      <c r="A21" s="13" t="s">
        <v>2445</v>
      </c>
      <c r="B21" s="8" t="s">
        <v>2446</v>
      </c>
      <c r="C21" s="8" t="s">
        <v>2447</v>
      </c>
      <c r="D21" s="9">
        <v>34790</v>
      </c>
    </row>
    <row r="22" spans="1:5" x14ac:dyDescent="0.25">
      <c r="A22" s="13" t="s">
        <v>2448</v>
      </c>
      <c r="B22" s="8" t="s">
        <v>2449</v>
      </c>
      <c r="C22" s="8" t="s">
        <v>2450</v>
      </c>
      <c r="D22" s="10">
        <v>45356</v>
      </c>
    </row>
    <row r="23" spans="1:5" x14ac:dyDescent="0.25">
      <c r="A23" s="13" t="s">
        <v>2451</v>
      </c>
      <c r="B23" s="8" t="s">
        <v>2452</v>
      </c>
      <c r="C23" s="8" t="s">
        <v>2453</v>
      </c>
      <c r="D23" s="9">
        <v>43221</v>
      </c>
    </row>
    <row r="24" spans="1:5" x14ac:dyDescent="0.25">
      <c r="A24" s="13" t="s">
        <v>2454</v>
      </c>
      <c r="B24" s="8" t="s">
        <v>2455</v>
      </c>
      <c r="C24" s="8" t="s">
        <v>2456</v>
      </c>
      <c r="D24" s="9">
        <v>11079</v>
      </c>
    </row>
    <row r="25" spans="1:5" x14ac:dyDescent="0.25">
      <c r="A25" s="13" t="s">
        <v>2457</v>
      </c>
      <c r="B25" s="8" t="s">
        <v>2458</v>
      </c>
      <c r="C25" s="8" t="s">
        <v>2459</v>
      </c>
      <c r="D25" s="9">
        <v>21671</v>
      </c>
    </row>
    <row r="26" spans="1:5" x14ac:dyDescent="0.25">
      <c r="A26" s="13" t="s">
        <v>2460</v>
      </c>
      <c r="B26" s="8" t="s">
        <v>2461</v>
      </c>
      <c r="C26" s="8" t="s">
        <v>2462</v>
      </c>
      <c r="D26" s="9">
        <v>25689</v>
      </c>
    </row>
    <row r="27" spans="1:5" x14ac:dyDescent="0.25">
      <c r="A27" s="13" t="s">
        <v>2463</v>
      </c>
      <c r="B27" s="8" t="s">
        <v>2464</v>
      </c>
      <c r="C27" s="8" t="s">
        <v>2465</v>
      </c>
      <c r="D27" s="9">
        <v>28246</v>
      </c>
    </row>
    <row r="28" spans="1:5" x14ac:dyDescent="0.25">
      <c r="A28" s="24"/>
      <c r="B28" s="24"/>
      <c r="C28" s="24"/>
      <c r="D28" s="24"/>
      <c r="E28" s="14"/>
    </row>
    <row r="29" spans="1:5" x14ac:dyDescent="0.25">
      <c r="B29">
        <v>7.72</v>
      </c>
      <c r="C29">
        <v>39.76</v>
      </c>
    </row>
  </sheetData>
  <mergeCells count="4">
    <mergeCell ref="B1:B2"/>
    <mergeCell ref="C1:C2"/>
    <mergeCell ref="D1:D2"/>
    <mergeCell ref="A28:D28"/>
  </mergeCells>
  <hyperlinks>
    <hyperlink ref="A2" r:id="rId1" display="https://www.astronomical.org/constellationsCopy/and.html"/>
    <hyperlink ref="D1" r:id="rId2" display="https://www.astronomical.org/constellationsCopy/and.html"/>
  </hyperlinks>
  <pageMargins left="0.7" right="0.7" top="0.75" bottom="0.75" header="0.3" footer="0.3"/>
  <drawing r:id="rId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5"/>
  <sheetViews>
    <sheetView workbookViewId="0">
      <selection sqref="A1:C23"/>
    </sheetView>
  </sheetViews>
  <sheetFormatPr defaultRowHeight="15" x14ac:dyDescent="0.25"/>
  <cols>
    <col min="1" max="1" width="13.5703125" customWidth="1"/>
    <col min="2" max="2" width="14.85546875" customWidth="1"/>
    <col min="3" max="3" width="18.42578125" customWidth="1"/>
    <col min="4" max="4" width="11.8554687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ht="30" x14ac:dyDescent="0.25">
      <c r="A3" s="8" t="s">
        <v>2466</v>
      </c>
      <c r="B3" s="8" t="s">
        <v>2467</v>
      </c>
      <c r="C3" s="8" t="s">
        <v>2468</v>
      </c>
      <c r="D3" s="11" t="s">
        <v>2469</v>
      </c>
    </row>
    <row r="4" spans="1:4" ht="30" x14ac:dyDescent="0.25">
      <c r="A4" s="8" t="s">
        <v>2470</v>
      </c>
      <c r="B4" s="8" t="s">
        <v>2471</v>
      </c>
      <c r="C4" s="8" t="s">
        <v>2472</v>
      </c>
      <c r="D4" s="9">
        <v>32874</v>
      </c>
    </row>
    <row r="5" spans="1:4" ht="30" x14ac:dyDescent="0.25">
      <c r="A5" s="13" t="s">
        <v>2473</v>
      </c>
      <c r="B5" s="8" t="s">
        <v>2474</v>
      </c>
      <c r="C5" s="8" t="s">
        <v>2475</v>
      </c>
      <c r="D5" s="9">
        <v>25235</v>
      </c>
    </row>
    <row r="6" spans="1:4" x14ac:dyDescent="0.25">
      <c r="A6" s="13" t="s">
        <v>2476</v>
      </c>
      <c r="B6" s="8" t="s">
        <v>2477</v>
      </c>
      <c r="C6" s="8" t="s">
        <v>2478</v>
      </c>
      <c r="D6" s="9">
        <v>32905</v>
      </c>
    </row>
    <row r="7" spans="1:4" x14ac:dyDescent="0.25">
      <c r="A7" s="13" t="s">
        <v>2479</v>
      </c>
      <c r="B7" s="8" t="s">
        <v>2480</v>
      </c>
      <c r="C7" s="8" t="s">
        <v>2481</v>
      </c>
      <c r="D7" s="9">
        <v>42795</v>
      </c>
    </row>
    <row r="8" spans="1:4" ht="30" x14ac:dyDescent="0.25">
      <c r="A8" s="13" t="s">
        <v>2482</v>
      </c>
      <c r="B8" s="8" t="s">
        <v>2483</v>
      </c>
      <c r="C8" s="8" t="s">
        <v>2484</v>
      </c>
      <c r="D8" s="9">
        <v>26359</v>
      </c>
    </row>
    <row r="9" spans="1:4" x14ac:dyDescent="0.25">
      <c r="A9" s="13" t="s">
        <v>2485</v>
      </c>
      <c r="B9" s="8" t="s">
        <v>2486</v>
      </c>
      <c r="C9" s="8" t="s">
        <v>2487</v>
      </c>
      <c r="D9" s="9">
        <v>27454</v>
      </c>
    </row>
    <row r="10" spans="1:4" ht="30" x14ac:dyDescent="0.25">
      <c r="A10" s="13" t="s">
        <v>2488</v>
      </c>
      <c r="B10" s="8" t="s">
        <v>2489</v>
      </c>
      <c r="C10" s="8" t="s">
        <v>2490</v>
      </c>
      <c r="D10" s="9">
        <v>35490</v>
      </c>
    </row>
    <row r="11" spans="1:4" ht="30" x14ac:dyDescent="0.25">
      <c r="A11" s="13" t="s">
        <v>2491</v>
      </c>
      <c r="B11" s="8" t="s">
        <v>2492</v>
      </c>
      <c r="C11" s="8" t="s">
        <v>2493</v>
      </c>
      <c r="D11" s="9">
        <v>12875</v>
      </c>
    </row>
    <row r="12" spans="1:4" x14ac:dyDescent="0.25">
      <c r="A12" s="13" t="s">
        <v>2494</v>
      </c>
      <c r="B12" s="8" t="s">
        <v>2495</v>
      </c>
      <c r="C12" s="8" t="s">
        <v>2496</v>
      </c>
      <c r="D12" s="9">
        <v>26024</v>
      </c>
    </row>
    <row r="13" spans="1:4" ht="30" x14ac:dyDescent="0.25">
      <c r="A13" s="13" t="s">
        <v>2497</v>
      </c>
      <c r="B13" s="8" t="s">
        <v>2498</v>
      </c>
      <c r="C13" s="8" t="s">
        <v>2499</v>
      </c>
      <c r="D13" s="9">
        <v>27851</v>
      </c>
    </row>
    <row r="14" spans="1:4" ht="30" x14ac:dyDescent="0.25">
      <c r="A14" s="13" t="s">
        <v>2500</v>
      </c>
      <c r="B14" s="8" t="s">
        <v>2501</v>
      </c>
      <c r="C14" s="8" t="s">
        <v>2502</v>
      </c>
      <c r="D14" s="9">
        <v>31503</v>
      </c>
    </row>
    <row r="15" spans="1:4" ht="30" x14ac:dyDescent="0.25">
      <c r="A15" s="13" t="s">
        <v>2503</v>
      </c>
      <c r="B15" s="8" t="s">
        <v>2504</v>
      </c>
      <c r="C15" s="8" t="s">
        <v>2505</v>
      </c>
      <c r="D15" s="9">
        <v>32964</v>
      </c>
    </row>
    <row r="16" spans="1:4" ht="30" x14ac:dyDescent="0.25">
      <c r="A16" s="13" t="s">
        <v>2506</v>
      </c>
      <c r="B16" s="8" t="s">
        <v>2507</v>
      </c>
      <c r="C16" s="8" t="s">
        <v>2508</v>
      </c>
      <c r="D16" s="9">
        <v>33329</v>
      </c>
    </row>
    <row r="17" spans="1:5" ht="30" x14ac:dyDescent="0.25">
      <c r="A17" s="13" t="s">
        <v>2509</v>
      </c>
      <c r="B17" s="8" t="s">
        <v>2510</v>
      </c>
      <c r="C17" s="8" t="s">
        <v>2511</v>
      </c>
      <c r="D17" s="9">
        <v>36251</v>
      </c>
    </row>
    <row r="18" spans="1:5" x14ac:dyDescent="0.25">
      <c r="A18" s="13" t="s">
        <v>2512</v>
      </c>
      <c r="B18" s="8" t="s">
        <v>2513</v>
      </c>
      <c r="C18" s="8" t="s">
        <v>2514</v>
      </c>
      <c r="D18" s="9">
        <v>43586</v>
      </c>
    </row>
    <row r="19" spans="1:5" ht="30" x14ac:dyDescent="0.25">
      <c r="A19" s="13" t="s">
        <v>2515</v>
      </c>
      <c r="B19" s="8" t="s">
        <v>2516</v>
      </c>
      <c r="C19" s="8" t="s">
        <v>2517</v>
      </c>
      <c r="D19" s="9">
        <v>44682</v>
      </c>
    </row>
    <row r="20" spans="1:5" ht="30" x14ac:dyDescent="0.25">
      <c r="A20" s="13" t="s">
        <v>2518</v>
      </c>
      <c r="B20" s="8" t="s">
        <v>2519</v>
      </c>
      <c r="C20" s="8" t="s">
        <v>2520</v>
      </c>
      <c r="D20" s="9">
        <v>45778</v>
      </c>
    </row>
    <row r="21" spans="1:5" ht="30" x14ac:dyDescent="0.25">
      <c r="A21" s="13" t="s">
        <v>2521</v>
      </c>
      <c r="B21" s="8" t="s">
        <v>2522</v>
      </c>
      <c r="C21" s="8" t="s">
        <v>2523</v>
      </c>
      <c r="D21" s="9">
        <v>17288</v>
      </c>
    </row>
    <row r="22" spans="1:5" ht="30" x14ac:dyDescent="0.25">
      <c r="A22" s="13" t="s">
        <v>2524</v>
      </c>
      <c r="B22" s="8" t="s">
        <v>2525</v>
      </c>
      <c r="C22" s="8" t="s">
        <v>2526</v>
      </c>
      <c r="D22" s="9">
        <v>25324</v>
      </c>
    </row>
    <row r="23" spans="1:5" x14ac:dyDescent="0.25">
      <c r="A23" s="13" t="s">
        <v>2527</v>
      </c>
      <c r="B23" s="8" t="s">
        <v>2528</v>
      </c>
      <c r="C23" s="8" t="s">
        <v>2529</v>
      </c>
      <c r="D23" s="9">
        <v>31898</v>
      </c>
    </row>
    <row r="24" spans="1:5" x14ac:dyDescent="0.25">
      <c r="A24" s="24"/>
      <c r="B24" s="24"/>
      <c r="C24" s="24"/>
      <c r="D24" s="24"/>
      <c r="E24" s="14"/>
    </row>
    <row r="25" spans="1:5" x14ac:dyDescent="0.25">
      <c r="B25">
        <v>5.23</v>
      </c>
      <c r="C25">
        <v>41.95</v>
      </c>
    </row>
  </sheetData>
  <mergeCells count="4">
    <mergeCell ref="B1:B2"/>
    <mergeCell ref="C1:C2"/>
    <mergeCell ref="D1:D2"/>
    <mergeCell ref="A24:D24"/>
  </mergeCells>
  <hyperlinks>
    <hyperlink ref="A2" r:id="rId1" display="https://www.astronomical.org/constellationsCopy/aur.html"/>
    <hyperlink ref="D1" r:id="rId2" display="https://www.astronomical.org/constellationsCopy/aur.html"/>
  </hyperlinks>
  <pageMargins left="0.7" right="0.7" top="0.75" bottom="0.75" header="0.3" footer="0.3"/>
  <drawing r:id="rId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sqref="A1:C20"/>
    </sheetView>
  </sheetViews>
  <sheetFormatPr defaultRowHeight="15" x14ac:dyDescent="0.25"/>
  <cols>
    <col min="1" max="1" width="11.42578125" customWidth="1"/>
    <col min="2" max="2" width="16.28515625" customWidth="1"/>
    <col min="3" max="3" width="16.5703125" customWidth="1"/>
    <col min="4" max="4" width="11.285156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x14ac:dyDescent="0.25">
      <c r="A3" s="13" t="s">
        <v>2530</v>
      </c>
      <c r="B3" s="8" t="s">
        <v>2531</v>
      </c>
      <c r="C3" s="8" t="s">
        <v>2532</v>
      </c>
      <c r="D3" s="9">
        <v>21916</v>
      </c>
    </row>
    <row r="4" spans="1:4" ht="30" x14ac:dyDescent="0.25">
      <c r="A4" s="8" t="s">
        <v>2533</v>
      </c>
      <c r="B4" s="8" t="s">
        <v>2534</v>
      </c>
      <c r="C4" s="8" t="s">
        <v>2535</v>
      </c>
      <c r="D4" s="9">
        <v>44958</v>
      </c>
    </row>
    <row r="5" spans="1:4" x14ac:dyDescent="0.25">
      <c r="A5" s="8" t="s">
        <v>2536</v>
      </c>
      <c r="B5" s="8" t="s">
        <v>2537</v>
      </c>
      <c r="C5" s="8" t="s">
        <v>2538</v>
      </c>
      <c r="D5" s="9">
        <v>46419</v>
      </c>
    </row>
    <row r="6" spans="1:4" x14ac:dyDescent="0.25">
      <c r="A6" s="8" t="s">
        <v>2539</v>
      </c>
      <c r="B6" s="8" t="s">
        <v>2540</v>
      </c>
      <c r="C6" s="8" t="s">
        <v>2541</v>
      </c>
      <c r="D6" s="9">
        <v>24869</v>
      </c>
    </row>
    <row r="7" spans="1:4" ht="30" x14ac:dyDescent="0.25">
      <c r="A7" s="13" t="s">
        <v>2542</v>
      </c>
      <c r="B7" s="8" t="s">
        <v>2543</v>
      </c>
      <c r="C7" s="8" t="s">
        <v>2544</v>
      </c>
      <c r="D7" s="9">
        <v>13940</v>
      </c>
    </row>
    <row r="8" spans="1:4" ht="30" x14ac:dyDescent="0.25">
      <c r="A8" s="13" t="s">
        <v>2545</v>
      </c>
      <c r="B8" s="8" t="s">
        <v>2546</v>
      </c>
      <c r="C8" s="8" t="s">
        <v>2547</v>
      </c>
      <c r="D8" s="9">
        <v>24167</v>
      </c>
    </row>
    <row r="9" spans="1:4" ht="30" x14ac:dyDescent="0.25">
      <c r="A9" s="13" t="s">
        <v>2548</v>
      </c>
      <c r="B9" s="8" t="s">
        <v>2549</v>
      </c>
      <c r="C9" s="8" t="s">
        <v>2550</v>
      </c>
      <c r="D9" s="9">
        <v>35855</v>
      </c>
    </row>
    <row r="10" spans="1:4" ht="30" x14ac:dyDescent="0.25">
      <c r="A10" s="13" t="s">
        <v>2551</v>
      </c>
      <c r="B10" s="8" t="s">
        <v>2552</v>
      </c>
      <c r="C10" s="8" t="s">
        <v>2553</v>
      </c>
      <c r="D10" s="10">
        <v>45569</v>
      </c>
    </row>
    <row r="11" spans="1:4" ht="30" x14ac:dyDescent="0.25">
      <c r="A11" s="13" t="s">
        <v>2554</v>
      </c>
      <c r="B11" s="8" t="s">
        <v>2555</v>
      </c>
      <c r="C11" s="8" t="s">
        <v>2556</v>
      </c>
      <c r="D11" s="9">
        <v>42461</v>
      </c>
    </row>
    <row r="12" spans="1:4" x14ac:dyDescent="0.25">
      <c r="A12" s="13" t="s">
        <v>2557</v>
      </c>
      <c r="B12" s="8" t="s">
        <v>2558</v>
      </c>
      <c r="C12" s="8" t="s">
        <v>2559</v>
      </c>
      <c r="D12" s="9">
        <v>19815</v>
      </c>
    </row>
    <row r="13" spans="1:4" x14ac:dyDescent="0.25">
      <c r="A13" s="13" t="s">
        <v>2560</v>
      </c>
      <c r="B13" s="8" t="s">
        <v>2561</v>
      </c>
      <c r="C13" s="8" t="s">
        <v>2562</v>
      </c>
      <c r="D13" s="9">
        <v>27120</v>
      </c>
    </row>
    <row r="14" spans="1:4" ht="30" x14ac:dyDescent="0.25">
      <c r="A14" s="13" t="s">
        <v>2563</v>
      </c>
      <c r="B14" s="8" t="s">
        <v>2564</v>
      </c>
      <c r="C14" s="8" t="s">
        <v>2565</v>
      </c>
      <c r="D14" s="9">
        <v>35886</v>
      </c>
    </row>
    <row r="15" spans="1:4" ht="30" x14ac:dyDescent="0.25">
      <c r="A15" s="13" t="s">
        <v>2566</v>
      </c>
      <c r="B15" s="8" t="s">
        <v>2567</v>
      </c>
      <c r="C15" s="8" t="s">
        <v>2568</v>
      </c>
      <c r="D15" s="9">
        <v>42856</v>
      </c>
    </row>
    <row r="16" spans="1:4" x14ac:dyDescent="0.25">
      <c r="A16" s="13" t="s">
        <v>2569</v>
      </c>
      <c r="B16" s="8" t="s">
        <v>2570</v>
      </c>
      <c r="C16" s="8" t="s">
        <v>2571</v>
      </c>
      <c r="D16" s="9">
        <v>46874</v>
      </c>
    </row>
    <row r="17" spans="1:5" x14ac:dyDescent="0.25">
      <c r="A17" s="13" t="s">
        <v>2572</v>
      </c>
      <c r="B17" s="8" t="s">
        <v>2573</v>
      </c>
      <c r="C17" s="8" t="s">
        <v>2574</v>
      </c>
      <c r="D17" s="9">
        <v>21671</v>
      </c>
    </row>
    <row r="18" spans="1:5" ht="30" x14ac:dyDescent="0.25">
      <c r="A18" s="13" t="s">
        <v>2575</v>
      </c>
      <c r="B18" s="8" t="s">
        <v>2576</v>
      </c>
      <c r="C18" s="8" t="s">
        <v>2577</v>
      </c>
      <c r="D18" s="9">
        <v>24228</v>
      </c>
    </row>
    <row r="19" spans="1:5" ht="30" x14ac:dyDescent="0.25">
      <c r="A19" s="13" t="s">
        <v>2578</v>
      </c>
      <c r="B19" s="8" t="s">
        <v>2579</v>
      </c>
      <c r="C19" s="8" t="s">
        <v>2580</v>
      </c>
      <c r="D19" s="9">
        <v>29707</v>
      </c>
    </row>
    <row r="20" spans="1:5" ht="30" x14ac:dyDescent="0.25">
      <c r="A20" s="13" t="s">
        <v>2581</v>
      </c>
      <c r="B20" s="8" t="s">
        <v>2582</v>
      </c>
      <c r="C20" s="8" t="s">
        <v>2583</v>
      </c>
      <c r="D20" s="10">
        <v>45479</v>
      </c>
    </row>
    <row r="21" spans="1:5" x14ac:dyDescent="0.25">
      <c r="A21" s="24"/>
      <c r="B21" s="24"/>
      <c r="C21" s="24"/>
      <c r="D21" s="24"/>
      <c r="E21" s="14"/>
    </row>
    <row r="22" spans="1:5" x14ac:dyDescent="0.25">
      <c r="B22">
        <v>3.16</v>
      </c>
      <c r="C22">
        <v>62.5</v>
      </c>
    </row>
  </sheetData>
  <mergeCells count="4">
    <mergeCell ref="B1:B2"/>
    <mergeCell ref="C1:C2"/>
    <mergeCell ref="D1:D2"/>
    <mergeCell ref="A21:D21"/>
  </mergeCells>
  <hyperlinks>
    <hyperlink ref="A2" r:id="rId1" display="https://www.astronomical.org/constellationsCopy/cas.html"/>
    <hyperlink ref="D1" r:id="rId2" display="https://www.astronomical.org/constellationsCopy/cas.html"/>
  </hyperlinks>
  <pageMargins left="0.7" right="0.7" top="0.75" bottom="0.75" header="0.3" footer="0.3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0"/>
  <sheetViews>
    <sheetView workbookViewId="0">
      <selection activeCell="C3" sqref="C3:C8"/>
    </sheetView>
  </sheetViews>
  <sheetFormatPr defaultRowHeight="15" x14ac:dyDescent="0.25"/>
  <cols>
    <col min="1" max="1" width="14.5703125" customWidth="1"/>
    <col min="2" max="2" width="19" customWidth="1"/>
    <col min="3" max="3" width="17.7109375" customWidth="1"/>
    <col min="4" max="4" width="13.710937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4" t="s">
        <v>191</v>
      </c>
      <c r="B3" s="1" t="s">
        <v>192</v>
      </c>
      <c r="C3" s="1" t="s">
        <v>193</v>
      </c>
      <c r="D3" s="5">
        <v>45600</v>
      </c>
    </row>
    <row r="4" spans="1:4" x14ac:dyDescent="0.25">
      <c r="A4" s="4" t="s">
        <v>194</v>
      </c>
      <c r="B4" s="1" t="s">
        <v>195</v>
      </c>
      <c r="C4" s="1" t="s">
        <v>196</v>
      </c>
      <c r="D4" s="3">
        <v>46113</v>
      </c>
    </row>
    <row r="5" spans="1:4" x14ac:dyDescent="0.25">
      <c r="A5" s="4" t="s">
        <v>197</v>
      </c>
      <c r="B5" s="1" t="s">
        <v>198</v>
      </c>
      <c r="C5" s="1" t="s">
        <v>199</v>
      </c>
      <c r="D5" s="3">
        <v>12875</v>
      </c>
    </row>
    <row r="6" spans="1:4" x14ac:dyDescent="0.25">
      <c r="A6" s="4" t="s">
        <v>200</v>
      </c>
      <c r="B6" s="1" t="s">
        <v>201</v>
      </c>
      <c r="C6" s="1" t="s">
        <v>202</v>
      </c>
      <c r="D6" s="3">
        <v>16528</v>
      </c>
    </row>
    <row r="7" spans="1:4" x14ac:dyDescent="0.25">
      <c r="A7" s="4" t="s">
        <v>203</v>
      </c>
      <c r="B7" s="1" t="s">
        <v>204</v>
      </c>
      <c r="C7" s="1" t="s">
        <v>205</v>
      </c>
      <c r="D7" s="3">
        <v>17288</v>
      </c>
    </row>
    <row r="8" spans="1:4" x14ac:dyDescent="0.25">
      <c r="A8" s="4" t="s">
        <v>206</v>
      </c>
      <c r="B8" s="1" t="s">
        <v>207</v>
      </c>
      <c r="C8" s="1" t="s">
        <v>208</v>
      </c>
      <c r="D8" s="3">
        <v>23863</v>
      </c>
    </row>
    <row r="10" spans="1:4" x14ac:dyDescent="0.25">
      <c r="B10">
        <v>9.83</v>
      </c>
      <c r="C10">
        <v>-77.83</v>
      </c>
    </row>
  </sheetData>
  <mergeCells count="3">
    <mergeCell ref="B1:B2"/>
    <mergeCell ref="C1:C2"/>
    <mergeCell ref="D1:D2"/>
  </mergeCells>
  <hyperlinks>
    <hyperlink ref="A2" r:id="rId1" display="https://www.astronomical.org/constellationsCopy/cha.html"/>
    <hyperlink ref="D1" r:id="rId2" display="https://www.astronomical.org/constellationsCopy/cha.html"/>
  </hyperlinks>
  <pageMargins left="0.7" right="0.7" top="0.75" bottom="0.75" header="0.3" footer="0.3"/>
  <drawing r:id="rId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0"/>
  <sheetViews>
    <sheetView tabSelected="1" workbookViewId="0">
      <selection sqref="A1:C18"/>
    </sheetView>
  </sheetViews>
  <sheetFormatPr defaultRowHeight="15" x14ac:dyDescent="0.25"/>
  <cols>
    <col min="1" max="1" width="13.42578125" customWidth="1"/>
    <col min="2" max="2" width="17" customWidth="1"/>
    <col min="3" max="3" width="18.28515625" customWidth="1"/>
    <col min="4" max="4" width="11.425781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x14ac:dyDescent="0.25">
      <c r="A3" s="8" t="s">
        <v>2584</v>
      </c>
      <c r="B3" s="8" t="s">
        <v>2585</v>
      </c>
      <c r="C3" s="8" t="s">
        <v>2586</v>
      </c>
      <c r="D3" s="9">
        <v>16103</v>
      </c>
    </row>
    <row r="4" spans="1:4" x14ac:dyDescent="0.25">
      <c r="A4" s="8" t="s">
        <v>2587</v>
      </c>
      <c r="B4" s="8" t="s">
        <v>2588</v>
      </c>
      <c r="C4" s="8" t="s">
        <v>2589</v>
      </c>
      <c r="D4" s="9">
        <v>44256</v>
      </c>
    </row>
    <row r="5" spans="1:4" x14ac:dyDescent="0.25">
      <c r="A5" s="8" t="s">
        <v>2590</v>
      </c>
      <c r="B5" s="8" t="s">
        <v>2591</v>
      </c>
      <c r="C5" s="8" t="s">
        <v>2592</v>
      </c>
      <c r="D5" s="9">
        <v>44986</v>
      </c>
    </row>
    <row r="6" spans="1:4" x14ac:dyDescent="0.25">
      <c r="A6" s="13" t="s">
        <v>2593</v>
      </c>
      <c r="B6" s="8" t="s">
        <v>2594</v>
      </c>
      <c r="C6" s="8" t="s">
        <v>2595</v>
      </c>
      <c r="D6" s="9">
        <v>12844</v>
      </c>
    </row>
    <row r="7" spans="1:4" x14ac:dyDescent="0.25">
      <c r="A7" s="13" t="s">
        <v>2596</v>
      </c>
      <c r="B7" s="8" t="s">
        <v>2597</v>
      </c>
      <c r="C7" s="8" t="s">
        <v>2598</v>
      </c>
      <c r="D7" s="9">
        <v>15766</v>
      </c>
    </row>
    <row r="8" spans="1:4" x14ac:dyDescent="0.25">
      <c r="A8" s="13" t="s">
        <v>2599</v>
      </c>
      <c r="B8" s="8" t="s">
        <v>2600</v>
      </c>
      <c r="C8" s="8" t="s">
        <v>2601</v>
      </c>
      <c r="D8" s="9">
        <v>19054</v>
      </c>
    </row>
    <row r="9" spans="1:4" x14ac:dyDescent="0.25">
      <c r="A9" s="13" t="s">
        <v>2602</v>
      </c>
      <c r="B9" s="8" t="s">
        <v>2603</v>
      </c>
      <c r="C9" s="8" t="s">
        <v>2604</v>
      </c>
      <c r="D9" s="9">
        <v>27454</v>
      </c>
    </row>
    <row r="10" spans="1:4" x14ac:dyDescent="0.25">
      <c r="A10" s="13" t="s">
        <v>2605</v>
      </c>
      <c r="B10" s="8" t="s">
        <v>2606</v>
      </c>
      <c r="C10" s="8" t="s">
        <v>2607</v>
      </c>
      <c r="D10" s="9">
        <v>44652</v>
      </c>
    </row>
    <row r="11" spans="1:4" x14ac:dyDescent="0.25">
      <c r="A11" s="13" t="s">
        <v>2608</v>
      </c>
      <c r="B11" s="8" t="s">
        <v>2609</v>
      </c>
      <c r="C11" s="8" t="s">
        <v>2610</v>
      </c>
      <c r="D11" s="9">
        <v>47209</v>
      </c>
    </row>
    <row r="12" spans="1:4" x14ac:dyDescent="0.25">
      <c r="A12" s="13" t="s">
        <v>2611</v>
      </c>
      <c r="B12" s="8" t="s">
        <v>2612</v>
      </c>
      <c r="C12" s="8" t="s">
        <v>2613</v>
      </c>
      <c r="D12" s="9">
        <v>14336</v>
      </c>
    </row>
    <row r="13" spans="1:4" x14ac:dyDescent="0.25">
      <c r="A13" s="13" t="s">
        <v>2614</v>
      </c>
      <c r="B13" s="8" t="s">
        <v>2615</v>
      </c>
      <c r="C13" s="8" t="s">
        <v>2616</v>
      </c>
      <c r="D13" s="9">
        <v>20546</v>
      </c>
    </row>
    <row r="14" spans="1:4" x14ac:dyDescent="0.25">
      <c r="A14" s="13" t="s">
        <v>2617</v>
      </c>
      <c r="B14" s="8" t="s">
        <v>2618</v>
      </c>
      <c r="C14" s="8" t="s">
        <v>2619</v>
      </c>
      <c r="D14" s="9">
        <v>28946</v>
      </c>
    </row>
    <row r="15" spans="1:4" x14ac:dyDescent="0.25">
      <c r="A15" s="13" t="s">
        <v>2620</v>
      </c>
      <c r="B15" s="8" t="s">
        <v>2621</v>
      </c>
      <c r="C15" s="8" t="s">
        <v>2622</v>
      </c>
      <c r="D15" s="10">
        <v>45509</v>
      </c>
    </row>
    <row r="16" spans="1:4" x14ac:dyDescent="0.25">
      <c r="A16" s="13" t="s">
        <v>2623</v>
      </c>
      <c r="B16" s="8" t="s">
        <v>2624</v>
      </c>
      <c r="C16" s="8" t="s">
        <v>2625</v>
      </c>
      <c r="D16" s="9">
        <v>43586</v>
      </c>
    </row>
    <row r="17" spans="1:5" x14ac:dyDescent="0.25">
      <c r="A17" s="13" t="s">
        <v>2626</v>
      </c>
      <c r="B17" s="8" t="s">
        <v>2627</v>
      </c>
      <c r="C17" s="8" t="s">
        <v>2628</v>
      </c>
      <c r="D17" s="9">
        <v>46508</v>
      </c>
    </row>
    <row r="18" spans="1:5" x14ac:dyDescent="0.25">
      <c r="A18" s="13" t="s">
        <v>2629</v>
      </c>
      <c r="B18" s="8" t="s">
        <v>2630</v>
      </c>
      <c r="C18" s="8" t="s">
        <v>2631</v>
      </c>
      <c r="D18" s="9">
        <v>18384</v>
      </c>
    </row>
    <row r="19" spans="1:5" x14ac:dyDescent="0.25">
      <c r="A19" s="24"/>
      <c r="B19" s="24"/>
      <c r="C19" s="24"/>
      <c r="D19" s="24"/>
      <c r="E19" s="14"/>
    </row>
    <row r="20" spans="1:5" x14ac:dyDescent="0.25">
      <c r="B20">
        <v>21.43</v>
      </c>
      <c r="C20">
        <v>66.930000000000007</v>
      </c>
    </row>
  </sheetData>
  <mergeCells count="4">
    <mergeCell ref="B1:B2"/>
    <mergeCell ref="C1:C2"/>
    <mergeCell ref="D1:D2"/>
    <mergeCell ref="A19:D19"/>
  </mergeCells>
  <hyperlinks>
    <hyperlink ref="A2" r:id="rId1" display="https://www.astronomical.org/constellationsCopy/cep.html"/>
    <hyperlink ref="D1" r:id="rId2" display="https://www.astronomical.org/constellationsCopy/cep.html"/>
  </hyperlinks>
  <pageMargins left="0.7" right="0.7" top="0.75" bottom="0.75" header="0.3" footer="0.3"/>
  <drawing r:id="rId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3"/>
  <sheetViews>
    <sheetView workbookViewId="0">
      <selection activeCell="A3" sqref="A3:A31"/>
    </sheetView>
  </sheetViews>
  <sheetFormatPr defaultRowHeight="15" x14ac:dyDescent="0.25"/>
  <cols>
    <col min="1" max="1" width="10.85546875" customWidth="1"/>
    <col min="2" max="2" width="14.5703125" customWidth="1"/>
    <col min="3" max="3" width="17.28515625" customWidth="1"/>
    <col min="4" max="4" width="12.710937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ht="45" x14ac:dyDescent="0.25">
      <c r="A3" s="8" t="s">
        <v>2632</v>
      </c>
      <c r="B3" s="8" t="s">
        <v>2633</v>
      </c>
      <c r="C3" s="8" t="s">
        <v>2634</v>
      </c>
      <c r="D3" s="10">
        <v>45384</v>
      </c>
    </row>
    <row r="4" spans="1:4" x14ac:dyDescent="0.25">
      <c r="A4" s="8" t="s">
        <v>2635</v>
      </c>
      <c r="B4" s="8" t="s">
        <v>2636</v>
      </c>
      <c r="C4" s="8" t="s">
        <v>2637</v>
      </c>
      <c r="D4" s="9">
        <v>19391</v>
      </c>
    </row>
    <row r="5" spans="1:4" x14ac:dyDescent="0.25">
      <c r="A5" s="13" t="s">
        <v>2638</v>
      </c>
      <c r="B5" s="8" t="s">
        <v>2639</v>
      </c>
      <c r="C5" s="8" t="s">
        <v>2640</v>
      </c>
      <c r="D5" s="9">
        <v>16497</v>
      </c>
    </row>
    <row r="6" spans="1:4" x14ac:dyDescent="0.25">
      <c r="A6" s="13" t="s">
        <v>2641</v>
      </c>
      <c r="B6" s="8" t="s">
        <v>2642</v>
      </c>
      <c r="C6" s="8" t="s">
        <v>2643</v>
      </c>
      <c r="D6" s="9">
        <v>18323</v>
      </c>
    </row>
    <row r="7" spans="1:4" ht="30" x14ac:dyDescent="0.25">
      <c r="A7" s="13" t="s">
        <v>2644</v>
      </c>
      <c r="B7" s="8" t="s">
        <v>2645</v>
      </c>
      <c r="C7" s="8" t="s">
        <v>2646</v>
      </c>
      <c r="D7" s="9">
        <v>20515</v>
      </c>
    </row>
    <row r="8" spans="1:4" x14ac:dyDescent="0.25">
      <c r="A8" s="13" t="s">
        <v>2647</v>
      </c>
      <c r="B8" s="8" t="s">
        <v>2648</v>
      </c>
      <c r="C8" s="8" t="s">
        <v>2649</v>
      </c>
      <c r="D8" s="9">
        <v>21976</v>
      </c>
    </row>
    <row r="9" spans="1:4" ht="30" x14ac:dyDescent="0.25">
      <c r="A9" s="8" t="s">
        <v>2650</v>
      </c>
      <c r="B9" s="8" t="s">
        <v>2651</v>
      </c>
      <c r="C9" s="8" t="s">
        <v>2652</v>
      </c>
      <c r="D9" s="9">
        <v>26724</v>
      </c>
    </row>
    <row r="10" spans="1:4" x14ac:dyDescent="0.25">
      <c r="A10" s="13" t="s">
        <v>2653</v>
      </c>
      <c r="B10" s="8" t="s">
        <v>2654</v>
      </c>
      <c r="C10" s="8" t="s">
        <v>2655</v>
      </c>
      <c r="D10" s="11" t="s">
        <v>422</v>
      </c>
    </row>
    <row r="11" spans="1:4" ht="30" x14ac:dyDescent="0.25">
      <c r="A11" s="13" t="s">
        <v>2656</v>
      </c>
      <c r="B11" s="8" t="s">
        <v>2657</v>
      </c>
      <c r="C11" s="8" t="s">
        <v>2658</v>
      </c>
      <c r="D11" s="10">
        <v>45477</v>
      </c>
    </row>
    <row r="12" spans="1:4" x14ac:dyDescent="0.25">
      <c r="A12" s="13" t="s">
        <v>2659</v>
      </c>
      <c r="B12" s="8" t="s">
        <v>2660</v>
      </c>
      <c r="C12" s="8" t="s">
        <v>2661</v>
      </c>
      <c r="D12" s="9">
        <v>45748</v>
      </c>
    </row>
    <row r="13" spans="1:4" ht="30" x14ac:dyDescent="0.25">
      <c r="A13" s="13" t="s">
        <v>2662</v>
      </c>
      <c r="B13" s="8" t="s">
        <v>2663</v>
      </c>
      <c r="C13" s="8" t="s">
        <v>2664</v>
      </c>
      <c r="D13" s="9">
        <v>46478</v>
      </c>
    </row>
    <row r="14" spans="1:4" x14ac:dyDescent="0.25">
      <c r="A14" s="13" t="s">
        <v>2665</v>
      </c>
      <c r="B14" s="8" t="s">
        <v>2666</v>
      </c>
      <c r="C14" s="8" t="s">
        <v>2667</v>
      </c>
      <c r="D14" s="9">
        <v>46844</v>
      </c>
    </row>
    <row r="15" spans="1:4" x14ac:dyDescent="0.25">
      <c r="A15" s="13" t="s">
        <v>2668</v>
      </c>
      <c r="B15" s="8" t="s">
        <v>2669</v>
      </c>
      <c r="C15" s="8" t="s">
        <v>2670</v>
      </c>
      <c r="D15" s="9">
        <v>13606</v>
      </c>
    </row>
    <row r="16" spans="1:4" x14ac:dyDescent="0.25">
      <c r="A16" s="13" t="s">
        <v>2671</v>
      </c>
      <c r="B16" s="8" t="s">
        <v>2672</v>
      </c>
      <c r="C16" s="8" t="s">
        <v>2673</v>
      </c>
      <c r="D16" s="9">
        <v>20180</v>
      </c>
    </row>
    <row r="17" spans="1:5" ht="30" x14ac:dyDescent="0.25">
      <c r="A17" s="13" t="s">
        <v>2674</v>
      </c>
      <c r="B17" s="8" t="s">
        <v>2675</v>
      </c>
      <c r="C17" s="8" t="s">
        <v>2676</v>
      </c>
      <c r="D17" s="9">
        <v>24563</v>
      </c>
    </row>
    <row r="18" spans="1:5" ht="30" x14ac:dyDescent="0.25">
      <c r="A18" s="13" t="s">
        <v>2677</v>
      </c>
      <c r="B18" s="8" t="s">
        <v>2678</v>
      </c>
      <c r="C18" s="8" t="s">
        <v>2679</v>
      </c>
      <c r="D18" s="9">
        <v>25659</v>
      </c>
    </row>
    <row r="19" spans="1:5" x14ac:dyDescent="0.25">
      <c r="A19" s="13" t="s">
        <v>2680</v>
      </c>
      <c r="B19" s="8" t="s">
        <v>2681</v>
      </c>
      <c r="C19" s="8" t="s">
        <v>2682</v>
      </c>
      <c r="D19" s="9">
        <v>27485</v>
      </c>
    </row>
    <row r="20" spans="1:5" x14ac:dyDescent="0.25">
      <c r="A20" s="13" t="s">
        <v>2683</v>
      </c>
      <c r="B20" s="8" t="s">
        <v>2684</v>
      </c>
      <c r="C20" s="8" t="s">
        <v>2685</v>
      </c>
      <c r="D20" s="9">
        <v>28216</v>
      </c>
    </row>
    <row r="21" spans="1:5" ht="30" x14ac:dyDescent="0.25">
      <c r="A21" s="13" t="s">
        <v>2686</v>
      </c>
      <c r="B21" s="8" t="s">
        <v>2687</v>
      </c>
      <c r="C21" s="8" t="s">
        <v>2688</v>
      </c>
      <c r="D21" s="9">
        <v>30407</v>
      </c>
    </row>
    <row r="22" spans="1:5" ht="30" x14ac:dyDescent="0.25">
      <c r="A22" s="13" t="s">
        <v>2689</v>
      </c>
      <c r="B22" s="8" t="s">
        <v>2690</v>
      </c>
      <c r="C22" s="8" t="s">
        <v>2691</v>
      </c>
      <c r="D22" s="9">
        <v>31503</v>
      </c>
    </row>
    <row r="23" spans="1:5" ht="30" x14ac:dyDescent="0.25">
      <c r="A23" s="13" t="s">
        <v>2692</v>
      </c>
      <c r="B23" s="8" t="s">
        <v>2693</v>
      </c>
      <c r="C23" s="8" t="s">
        <v>2694</v>
      </c>
      <c r="D23" s="9">
        <v>32599</v>
      </c>
    </row>
    <row r="24" spans="1:5" ht="30" x14ac:dyDescent="0.25">
      <c r="A24" s="13" t="s">
        <v>2695</v>
      </c>
      <c r="B24" s="8" t="s">
        <v>2696</v>
      </c>
      <c r="C24" s="8" t="s">
        <v>2697</v>
      </c>
      <c r="D24" s="10">
        <v>45448</v>
      </c>
    </row>
    <row r="25" spans="1:5" ht="30" x14ac:dyDescent="0.25">
      <c r="A25" s="13" t="s">
        <v>2698</v>
      </c>
      <c r="B25" s="8" t="s">
        <v>2699</v>
      </c>
      <c r="C25" s="8" t="s">
        <v>2700</v>
      </c>
      <c r="D25" s="10">
        <v>45631</v>
      </c>
    </row>
    <row r="26" spans="1:5" x14ac:dyDescent="0.25">
      <c r="A26" s="13" t="s">
        <v>2701</v>
      </c>
      <c r="B26" s="8" t="s">
        <v>2702</v>
      </c>
      <c r="C26" s="8" t="s">
        <v>2703</v>
      </c>
      <c r="D26" s="9">
        <v>43586</v>
      </c>
    </row>
    <row r="27" spans="1:5" ht="30" x14ac:dyDescent="0.25">
      <c r="A27" s="13" t="s">
        <v>2704</v>
      </c>
      <c r="B27" s="8" t="s">
        <v>2705</v>
      </c>
      <c r="C27" s="8" t="s">
        <v>2706</v>
      </c>
      <c r="D27" s="9">
        <v>18384</v>
      </c>
    </row>
    <row r="28" spans="1:5" ht="30" x14ac:dyDescent="0.25">
      <c r="A28" s="13" t="s">
        <v>2707</v>
      </c>
      <c r="B28" s="8" t="s">
        <v>2708</v>
      </c>
      <c r="C28" s="8" t="s">
        <v>2709</v>
      </c>
      <c r="D28" s="9">
        <v>18749</v>
      </c>
    </row>
    <row r="29" spans="1:5" x14ac:dyDescent="0.25">
      <c r="A29" s="13" t="s">
        <v>2710</v>
      </c>
      <c r="B29" s="8" t="s">
        <v>2711</v>
      </c>
      <c r="C29" s="8" t="s">
        <v>2712</v>
      </c>
      <c r="D29" s="9">
        <v>19480</v>
      </c>
    </row>
    <row r="30" spans="1:5" x14ac:dyDescent="0.25">
      <c r="A30" s="13" t="s">
        <v>2713</v>
      </c>
      <c r="B30" s="8" t="s">
        <v>2714</v>
      </c>
      <c r="C30" s="8" t="s">
        <v>2715</v>
      </c>
      <c r="D30" s="9">
        <v>26420</v>
      </c>
    </row>
    <row r="31" spans="1:5" x14ac:dyDescent="0.25">
      <c r="A31" s="13" t="s">
        <v>2716</v>
      </c>
      <c r="B31" s="8" t="s">
        <v>2717</v>
      </c>
      <c r="C31" s="8" t="s">
        <v>2718</v>
      </c>
      <c r="D31" s="10">
        <v>45388</v>
      </c>
    </row>
    <row r="32" spans="1:5" x14ac:dyDescent="0.25">
      <c r="A32" s="24"/>
      <c r="B32" s="24"/>
      <c r="C32" s="24"/>
      <c r="D32" s="24"/>
      <c r="E32" s="14"/>
    </row>
    <row r="33" spans="2:3" x14ac:dyDescent="0.25">
      <c r="B33">
        <v>1.41</v>
      </c>
      <c r="C33">
        <v>-5.89</v>
      </c>
    </row>
  </sheetData>
  <mergeCells count="4">
    <mergeCell ref="B1:B2"/>
    <mergeCell ref="C1:C2"/>
    <mergeCell ref="D1:D2"/>
    <mergeCell ref="A32:D32"/>
  </mergeCells>
  <hyperlinks>
    <hyperlink ref="A2" r:id="rId1" display="https://www.astronomical.org/constellationsCopy/cet.html"/>
    <hyperlink ref="D1" r:id="rId2" display="https://www.astronomical.org/constellationsCopy/cet.html"/>
  </hyperlinks>
  <pageMargins left="0.7" right="0.7" top="0.75" bottom="0.75" header="0.3" footer="0.3"/>
  <drawing r:id="rId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workbookViewId="0">
      <selection activeCell="D10" sqref="D10"/>
    </sheetView>
  </sheetViews>
  <sheetFormatPr defaultRowHeight="15" x14ac:dyDescent="0.25"/>
  <cols>
    <col min="1" max="1" width="11.28515625" customWidth="1"/>
    <col min="2" max="2" width="15.5703125" customWidth="1"/>
    <col min="3" max="3" width="18.28515625" customWidth="1"/>
    <col min="4" max="4" width="11.855468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30" x14ac:dyDescent="0.25">
      <c r="A2" s="7" t="s">
        <v>34</v>
      </c>
      <c r="B2" s="23"/>
      <c r="C2" s="23"/>
      <c r="D2" s="21"/>
    </row>
    <row r="3" spans="1:5" ht="30" x14ac:dyDescent="0.25">
      <c r="A3" s="13" t="s">
        <v>2719</v>
      </c>
      <c r="B3" s="8" t="s">
        <v>2720</v>
      </c>
      <c r="C3" s="8" t="s">
        <v>2721</v>
      </c>
      <c r="D3" s="9">
        <v>28185</v>
      </c>
    </row>
    <row r="4" spans="1:5" ht="30" x14ac:dyDescent="0.25">
      <c r="A4" s="13" t="s">
        <v>2722</v>
      </c>
      <c r="B4" s="8" t="s">
        <v>2723</v>
      </c>
      <c r="C4" s="8" t="s">
        <v>2724</v>
      </c>
      <c r="D4" s="9">
        <v>15797</v>
      </c>
    </row>
    <row r="5" spans="1:5" ht="30" x14ac:dyDescent="0.25">
      <c r="A5" s="13" t="s">
        <v>2725</v>
      </c>
      <c r="B5" s="8" t="s">
        <v>2726</v>
      </c>
      <c r="C5" s="8" t="s">
        <v>2727</v>
      </c>
      <c r="D5" s="9">
        <v>32234</v>
      </c>
    </row>
    <row r="6" spans="1:5" x14ac:dyDescent="0.25">
      <c r="A6" s="13" t="s">
        <v>2728</v>
      </c>
      <c r="B6" s="8" t="s">
        <v>2729</v>
      </c>
      <c r="C6" s="8" t="s">
        <v>2730</v>
      </c>
      <c r="D6" s="10">
        <v>45509</v>
      </c>
    </row>
    <row r="7" spans="1:5" x14ac:dyDescent="0.25">
      <c r="A7" s="24"/>
      <c r="B7" s="24"/>
      <c r="C7" s="24"/>
      <c r="D7" s="24"/>
      <c r="E7" s="14"/>
    </row>
    <row r="8" spans="1:5" x14ac:dyDescent="0.25">
      <c r="B8">
        <f>AVERAGE(22,22,22,22)</f>
        <v>22</v>
      </c>
      <c r="C8">
        <f>AVERAGE(50,52,39,41)</f>
        <v>45.5</v>
      </c>
    </row>
  </sheetData>
  <mergeCells count="4">
    <mergeCell ref="B1:B2"/>
    <mergeCell ref="C1:C2"/>
    <mergeCell ref="D1:D2"/>
    <mergeCell ref="A7:D7"/>
  </mergeCells>
  <hyperlinks>
    <hyperlink ref="A2" r:id="rId1" display="https://www.astronomical.org/constellationsCopy/lac.html"/>
    <hyperlink ref="D1" r:id="rId2" display="https://www.astronomical.org/constellationsCopy/lac.html"/>
  </hyperlinks>
  <pageMargins left="0.7" right="0.7" top="0.75" bottom="0.75" header="0.3" footer="0.3"/>
  <drawing r:id="rId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6"/>
  <sheetViews>
    <sheetView topLeftCell="A20" workbookViewId="0">
      <selection activeCell="C30" sqref="C30"/>
    </sheetView>
  </sheetViews>
  <sheetFormatPr defaultRowHeight="15" x14ac:dyDescent="0.25"/>
  <cols>
    <col min="1" max="1" width="14.7109375" customWidth="1"/>
    <col min="2" max="2" width="15.5703125" customWidth="1"/>
    <col min="3" max="3" width="16.85546875" customWidth="1"/>
    <col min="4" max="4" width="11.8554687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ht="30" x14ac:dyDescent="0.25">
      <c r="A3" s="8" t="s">
        <v>2731</v>
      </c>
      <c r="B3" s="8" t="s">
        <v>2732</v>
      </c>
      <c r="C3" s="8" t="s">
        <v>2733</v>
      </c>
      <c r="D3" s="11" t="s">
        <v>2734</v>
      </c>
    </row>
    <row r="4" spans="1:4" x14ac:dyDescent="0.25">
      <c r="A4" s="8" t="s">
        <v>2735</v>
      </c>
      <c r="B4" s="8" t="s">
        <v>2736</v>
      </c>
      <c r="C4" s="8" t="s">
        <v>2737</v>
      </c>
      <c r="D4" s="9">
        <v>15373</v>
      </c>
    </row>
    <row r="5" spans="1:4" ht="30" x14ac:dyDescent="0.25">
      <c r="A5" s="8" t="s">
        <v>2738</v>
      </c>
      <c r="B5" s="8" t="s">
        <v>2739</v>
      </c>
      <c r="C5" s="8" t="s">
        <v>2740</v>
      </c>
      <c r="D5" s="9">
        <v>17930</v>
      </c>
    </row>
    <row r="6" spans="1:4" x14ac:dyDescent="0.25">
      <c r="A6" s="8" t="s">
        <v>2741</v>
      </c>
      <c r="B6" s="8" t="s">
        <v>2742</v>
      </c>
      <c r="C6" s="8" t="s">
        <v>2743</v>
      </c>
      <c r="D6" s="9">
        <v>30348</v>
      </c>
    </row>
    <row r="7" spans="1:4" ht="30" x14ac:dyDescent="0.25">
      <c r="A7" s="8" t="s">
        <v>2744</v>
      </c>
      <c r="B7" s="8" t="s">
        <v>2745</v>
      </c>
      <c r="C7" s="8" t="s">
        <v>2746</v>
      </c>
      <c r="D7" s="9">
        <v>34366</v>
      </c>
    </row>
    <row r="8" spans="1:4" ht="30" x14ac:dyDescent="0.25">
      <c r="A8" s="8" t="s">
        <v>2747</v>
      </c>
      <c r="B8" s="8" t="s">
        <v>2748</v>
      </c>
      <c r="C8" s="8" t="s">
        <v>2749</v>
      </c>
      <c r="D8" s="9">
        <v>14671</v>
      </c>
    </row>
    <row r="9" spans="1:4" x14ac:dyDescent="0.25">
      <c r="A9" s="8" t="s">
        <v>2750</v>
      </c>
      <c r="B9" s="8" t="s">
        <v>2751</v>
      </c>
      <c r="C9" s="8" t="s">
        <v>2752</v>
      </c>
      <c r="D9" s="9">
        <v>17593</v>
      </c>
    </row>
    <row r="10" spans="1:4" ht="30" x14ac:dyDescent="0.25">
      <c r="A10" s="8" t="s">
        <v>2753</v>
      </c>
      <c r="B10" s="8" t="s">
        <v>2754</v>
      </c>
      <c r="C10" s="8" t="s">
        <v>2755</v>
      </c>
      <c r="D10" s="9">
        <v>19419</v>
      </c>
    </row>
    <row r="11" spans="1:4" ht="30" x14ac:dyDescent="0.25">
      <c r="A11" s="13" t="s">
        <v>2756</v>
      </c>
      <c r="B11" s="8" t="s">
        <v>2757</v>
      </c>
      <c r="C11" s="8" t="s">
        <v>2758</v>
      </c>
      <c r="D11" s="9">
        <v>27820</v>
      </c>
    </row>
    <row r="12" spans="1:4" ht="30" x14ac:dyDescent="0.25">
      <c r="A12" s="13" t="s">
        <v>2759</v>
      </c>
      <c r="B12" s="8" t="s">
        <v>2760</v>
      </c>
      <c r="C12" s="8" t="s">
        <v>2761</v>
      </c>
      <c r="D12" s="10">
        <v>45508</v>
      </c>
    </row>
    <row r="13" spans="1:4" ht="30" x14ac:dyDescent="0.25">
      <c r="A13" s="13" t="s">
        <v>2762</v>
      </c>
      <c r="B13" s="8" t="s">
        <v>2763</v>
      </c>
      <c r="C13" s="8" t="s">
        <v>2764</v>
      </c>
      <c r="D13" s="9">
        <v>47209</v>
      </c>
    </row>
    <row r="14" spans="1:4" ht="30" x14ac:dyDescent="0.25">
      <c r="A14" s="13" t="s">
        <v>2765</v>
      </c>
      <c r="B14" s="8" t="s">
        <v>2766</v>
      </c>
      <c r="C14" s="8" t="s">
        <v>2767</v>
      </c>
      <c r="D14" s="9">
        <v>14702</v>
      </c>
    </row>
    <row r="15" spans="1:4" x14ac:dyDescent="0.25">
      <c r="A15" s="13" t="s">
        <v>2768</v>
      </c>
      <c r="B15" s="8" t="s">
        <v>2769</v>
      </c>
      <c r="C15" s="8" t="s">
        <v>2770</v>
      </c>
      <c r="D15" s="9">
        <v>19085</v>
      </c>
    </row>
    <row r="16" spans="1:4" ht="30" x14ac:dyDescent="0.25">
      <c r="A16" s="13" t="s">
        <v>2771</v>
      </c>
      <c r="B16" s="8" t="s">
        <v>2772</v>
      </c>
      <c r="C16" s="8" t="s">
        <v>2773</v>
      </c>
      <c r="D16" s="9">
        <v>20180</v>
      </c>
    </row>
    <row r="17" spans="1:4" ht="30" x14ac:dyDescent="0.25">
      <c r="A17" s="13" t="s">
        <v>2774</v>
      </c>
      <c r="B17" s="8" t="s">
        <v>2775</v>
      </c>
      <c r="C17" s="8" t="s">
        <v>2776</v>
      </c>
      <c r="D17" s="9">
        <v>20911</v>
      </c>
    </row>
    <row r="18" spans="1:4" ht="30" x14ac:dyDescent="0.25">
      <c r="A18" s="13" t="s">
        <v>2777</v>
      </c>
      <c r="B18" s="8" t="s">
        <v>2778</v>
      </c>
      <c r="C18" s="8" t="s">
        <v>2779</v>
      </c>
      <c r="D18" s="9">
        <v>22007</v>
      </c>
    </row>
    <row r="19" spans="1:4" ht="30" x14ac:dyDescent="0.25">
      <c r="A19" s="13" t="s">
        <v>2780</v>
      </c>
      <c r="B19" s="8" t="s">
        <v>2781</v>
      </c>
      <c r="C19" s="8" t="s">
        <v>2782</v>
      </c>
      <c r="D19" s="9">
        <v>24198</v>
      </c>
    </row>
    <row r="20" spans="1:4" ht="30" x14ac:dyDescent="0.25">
      <c r="A20" s="13" t="s">
        <v>2783</v>
      </c>
      <c r="B20" s="8" t="s">
        <v>2784</v>
      </c>
      <c r="C20" s="8" t="s">
        <v>2785</v>
      </c>
      <c r="D20" s="9">
        <v>29312</v>
      </c>
    </row>
    <row r="21" spans="1:4" ht="30" x14ac:dyDescent="0.25">
      <c r="A21" s="13" t="s">
        <v>2786</v>
      </c>
      <c r="B21" s="8" t="s">
        <v>2787</v>
      </c>
      <c r="C21" s="8" t="s">
        <v>2788</v>
      </c>
      <c r="D21" s="10">
        <v>45296</v>
      </c>
    </row>
    <row r="22" spans="1:4" ht="30" x14ac:dyDescent="0.25">
      <c r="A22" s="13" t="s">
        <v>2789</v>
      </c>
      <c r="B22" s="8" t="s">
        <v>2790</v>
      </c>
      <c r="C22" s="8" t="s">
        <v>2791</v>
      </c>
      <c r="D22" s="10">
        <v>45387</v>
      </c>
    </row>
    <row r="23" spans="1:4" ht="30" x14ac:dyDescent="0.25">
      <c r="A23" s="13" t="s">
        <v>2792</v>
      </c>
      <c r="B23" s="8" t="s">
        <v>2793</v>
      </c>
      <c r="C23" s="8" t="s">
        <v>2794</v>
      </c>
      <c r="D23" s="10">
        <v>45509</v>
      </c>
    </row>
    <row r="24" spans="1:4" ht="30" x14ac:dyDescent="0.25">
      <c r="A24" s="13" t="s">
        <v>2795</v>
      </c>
      <c r="B24" s="8" t="s">
        <v>2796</v>
      </c>
      <c r="C24" s="8" t="s">
        <v>2797</v>
      </c>
      <c r="D24" s="10">
        <v>45509</v>
      </c>
    </row>
    <row r="25" spans="1:4" ht="30" x14ac:dyDescent="0.25">
      <c r="A25" s="13" t="s">
        <v>2798</v>
      </c>
      <c r="B25" s="8" t="s">
        <v>2799</v>
      </c>
      <c r="C25" s="8" t="s">
        <v>2800</v>
      </c>
      <c r="D25" s="9">
        <v>42491</v>
      </c>
    </row>
    <row r="26" spans="1:4" ht="30" x14ac:dyDescent="0.25">
      <c r="A26" s="13" t="s">
        <v>2801</v>
      </c>
      <c r="B26" s="8" t="s">
        <v>2802</v>
      </c>
      <c r="C26" s="8" t="s">
        <v>2803</v>
      </c>
      <c r="D26" s="9">
        <v>11810</v>
      </c>
    </row>
    <row r="27" spans="1:4" ht="30" x14ac:dyDescent="0.25">
      <c r="A27" s="13" t="s">
        <v>2804</v>
      </c>
      <c r="B27" s="8" t="s">
        <v>2805</v>
      </c>
      <c r="C27" s="8" t="s">
        <v>2806</v>
      </c>
      <c r="D27" s="9">
        <v>16558</v>
      </c>
    </row>
    <row r="28" spans="1:4" ht="30" x14ac:dyDescent="0.25">
      <c r="A28" s="13" t="s">
        <v>2807</v>
      </c>
      <c r="B28" s="8" t="s">
        <v>2808</v>
      </c>
      <c r="C28" s="8" t="s">
        <v>2809</v>
      </c>
      <c r="D28" s="9">
        <v>20941</v>
      </c>
    </row>
    <row r="29" spans="1:4" ht="30" x14ac:dyDescent="0.25">
      <c r="A29" s="13" t="s">
        <v>2810</v>
      </c>
      <c r="B29" s="8" t="s">
        <v>2811</v>
      </c>
      <c r="C29" s="8" t="s">
        <v>2812</v>
      </c>
      <c r="D29" s="9">
        <v>21306</v>
      </c>
    </row>
    <row r="30" spans="1:4" x14ac:dyDescent="0.25">
      <c r="A30" s="13" t="s">
        <v>2813</v>
      </c>
      <c r="B30" s="8" t="s">
        <v>2814</v>
      </c>
      <c r="C30" s="8" t="s">
        <v>2815</v>
      </c>
      <c r="D30" s="9">
        <v>21306</v>
      </c>
    </row>
    <row r="31" spans="1:4" x14ac:dyDescent="0.25">
      <c r="A31" s="13" t="s">
        <v>2816</v>
      </c>
      <c r="B31" s="8" t="s">
        <v>2817</v>
      </c>
      <c r="C31" s="8" t="s">
        <v>2818</v>
      </c>
      <c r="D31" s="9">
        <v>22037</v>
      </c>
    </row>
    <row r="32" spans="1:4" ht="30" x14ac:dyDescent="0.25">
      <c r="A32" s="13" t="s">
        <v>2819</v>
      </c>
      <c r="B32" s="8" t="s">
        <v>2820</v>
      </c>
      <c r="C32" s="8" t="s">
        <v>2821</v>
      </c>
      <c r="D32" s="9">
        <v>23498</v>
      </c>
    </row>
    <row r="33" spans="1:5" ht="30" x14ac:dyDescent="0.25">
      <c r="A33" s="13" t="s">
        <v>2822</v>
      </c>
      <c r="B33" s="8" t="s">
        <v>2823</v>
      </c>
      <c r="C33" s="8" t="s">
        <v>2824</v>
      </c>
      <c r="D33" s="9">
        <v>23863</v>
      </c>
    </row>
    <row r="34" spans="1:5" ht="30" x14ac:dyDescent="0.25">
      <c r="A34" s="13" t="s">
        <v>2825</v>
      </c>
      <c r="B34" s="8" t="s">
        <v>2826</v>
      </c>
      <c r="C34" s="8" t="s">
        <v>2827</v>
      </c>
      <c r="D34" s="9">
        <v>45809</v>
      </c>
    </row>
    <row r="35" spans="1:5" x14ac:dyDescent="0.25">
      <c r="A35" s="24"/>
      <c r="B35" s="24"/>
      <c r="C35" s="24"/>
      <c r="D35" s="24"/>
      <c r="E35" s="14"/>
    </row>
    <row r="36" spans="1:5" x14ac:dyDescent="0.25">
      <c r="B36">
        <v>20.75</v>
      </c>
      <c r="C36">
        <v>19.12</v>
      </c>
    </row>
  </sheetData>
  <mergeCells count="4">
    <mergeCell ref="B1:B2"/>
    <mergeCell ref="C1:C2"/>
    <mergeCell ref="D1:D2"/>
    <mergeCell ref="A35:D35"/>
  </mergeCells>
  <hyperlinks>
    <hyperlink ref="A2" r:id="rId1" display="https://www.astronomical.org/constellationsCopy/peg.html"/>
    <hyperlink ref="D1" r:id="rId2" display="https://www.astronomical.org/constellationsCopy/peg.html"/>
  </hyperlinks>
  <pageMargins left="0.7" right="0.7" top="0.75" bottom="0.75" header="0.3" footer="0.3"/>
  <drawing r:id="rId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8"/>
  <sheetViews>
    <sheetView topLeftCell="A8" workbookViewId="0">
      <selection activeCell="H27" sqref="H26:H27"/>
    </sheetView>
  </sheetViews>
  <sheetFormatPr defaultRowHeight="15" x14ac:dyDescent="0.25"/>
  <cols>
    <col min="1" max="1" width="11.140625" customWidth="1"/>
    <col min="2" max="2" width="15.28515625" customWidth="1"/>
    <col min="3" max="3" width="17.7109375" customWidth="1"/>
    <col min="4" max="4" width="12.14062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30" x14ac:dyDescent="0.25">
      <c r="A2" s="7" t="s">
        <v>34</v>
      </c>
      <c r="B2" s="23"/>
      <c r="C2" s="23"/>
      <c r="D2" s="21"/>
    </row>
    <row r="3" spans="1:4" x14ac:dyDescent="0.25">
      <c r="A3" s="8" t="s">
        <v>2828</v>
      </c>
      <c r="B3" s="8" t="s">
        <v>2829</v>
      </c>
      <c r="C3" s="8" t="s">
        <v>2830</v>
      </c>
      <c r="D3" s="9">
        <v>28856</v>
      </c>
    </row>
    <row r="4" spans="1:4" x14ac:dyDescent="0.25">
      <c r="A4" s="8" t="s">
        <v>2831</v>
      </c>
      <c r="B4" s="8" t="s">
        <v>2832</v>
      </c>
      <c r="C4" s="8" t="s">
        <v>2833</v>
      </c>
      <c r="D4" s="10">
        <v>45567</v>
      </c>
    </row>
    <row r="5" spans="1:4" x14ac:dyDescent="0.25">
      <c r="A5" s="8" t="s">
        <v>2834</v>
      </c>
      <c r="B5" s="8" t="s">
        <v>2835</v>
      </c>
      <c r="C5" s="8" t="s">
        <v>2836</v>
      </c>
      <c r="D5" s="9">
        <v>31079</v>
      </c>
    </row>
    <row r="6" spans="1:4" x14ac:dyDescent="0.25">
      <c r="A6" s="13" t="s">
        <v>2837</v>
      </c>
      <c r="B6" s="8" t="s">
        <v>2838</v>
      </c>
      <c r="C6" s="8" t="s">
        <v>2839</v>
      </c>
      <c r="D6" s="9">
        <v>32540</v>
      </c>
    </row>
    <row r="7" spans="1:4" x14ac:dyDescent="0.25">
      <c r="A7" s="13" t="s">
        <v>2840</v>
      </c>
      <c r="B7" s="8" t="s">
        <v>2841</v>
      </c>
      <c r="C7" s="8" t="s">
        <v>2842</v>
      </c>
      <c r="D7" s="9">
        <v>34001</v>
      </c>
    </row>
    <row r="8" spans="1:4" x14ac:dyDescent="0.25">
      <c r="A8" s="13" t="s">
        <v>2843</v>
      </c>
      <c r="B8" s="8" t="s">
        <v>2844</v>
      </c>
      <c r="C8" s="8" t="s">
        <v>2845</v>
      </c>
      <c r="D8" s="10">
        <v>45294</v>
      </c>
    </row>
    <row r="9" spans="1:4" x14ac:dyDescent="0.25">
      <c r="A9" s="13" t="s">
        <v>2846</v>
      </c>
      <c r="B9" s="8" t="s">
        <v>2847</v>
      </c>
      <c r="C9" s="8" t="s">
        <v>2848</v>
      </c>
      <c r="D9" s="9">
        <v>11018</v>
      </c>
    </row>
    <row r="10" spans="1:4" x14ac:dyDescent="0.25">
      <c r="A10" s="13" t="s">
        <v>2849</v>
      </c>
      <c r="B10" s="8" t="s">
        <v>2850</v>
      </c>
      <c r="C10" s="8" t="s">
        <v>2851</v>
      </c>
      <c r="D10" s="9">
        <v>27820</v>
      </c>
    </row>
    <row r="11" spans="1:4" x14ac:dyDescent="0.25">
      <c r="A11" s="13" t="s">
        <v>2852</v>
      </c>
      <c r="B11" s="8" t="s">
        <v>2853</v>
      </c>
      <c r="C11" s="8" t="s">
        <v>2854</v>
      </c>
      <c r="D11" s="9">
        <v>28185</v>
      </c>
    </row>
    <row r="12" spans="1:4" x14ac:dyDescent="0.25">
      <c r="A12" s="13" t="s">
        <v>2855</v>
      </c>
      <c r="B12" s="8" t="s">
        <v>2856</v>
      </c>
      <c r="C12" s="8" t="s">
        <v>2857</v>
      </c>
      <c r="D12" s="9">
        <v>34759</v>
      </c>
    </row>
    <row r="13" spans="1:4" x14ac:dyDescent="0.25">
      <c r="A13" s="8" t="s">
        <v>2858</v>
      </c>
      <c r="B13" s="8" t="s">
        <v>2859</v>
      </c>
      <c r="C13" s="8" t="s">
        <v>2860</v>
      </c>
      <c r="D13" s="10">
        <v>45386</v>
      </c>
    </row>
    <row r="14" spans="1:4" x14ac:dyDescent="0.25">
      <c r="A14" s="13" t="s">
        <v>2861</v>
      </c>
      <c r="B14" s="8" t="s">
        <v>2862</v>
      </c>
      <c r="C14" s="8" t="s">
        <v>2863</v>
      </c>
      <c r="D14" s="10">
        <v>45386</v>
      </c>
    </row>
    <row r="15" spans="1:4" x14ac:dyDescent="0.25">
      <c r="A15" s="13" t="s">
        <v>2864</v>
      </c>
      <c r="B15" s="8" t="s">
        <v>2865</v>
      </c>
      <c r="C15" s="8" t="s">
        <v>2866</v>
      </c>
      <c r="D15" s="10">
        <v>45416</v>
      </c>
    </row>
    <row r="16" spans="1:4" x14ac:dyDescent="0.25">
      <c r="A16" s="13" t="s">
        <v>2867</v>
      </c>
      <c r="B16" s="8" t="s">
        <v>2868</v>
      </c>
      <c r="C16" s="8" t="s">
        <v>2869</v>
      </c>
      <c r="D16" s="10">
        <v>45477</v>
      </c>
    </row>
    <row r="17" spans="1:5" x14ac:dyDescent="0.25">
      <c r="A17" s="13" t="s">
        <v>2870</v>
      </c>
      <c r="B17" s="8" t="s">
        <v>2871</v>
      </c>
      <c r="C17" s="8" t="s">
        <v>2872</v>
      </c>
      <c r="D17" s="10">
        <v>45630</v>
      </c>
    </row>
    <row r="18" spans="1:5" x14ac:dyDescent="0.25">
      <c r="A18" s="13" t="s">
        <v>2873</v>
      </c>
      <c r="B18" s="8" t="s">
        <v>2874</v>
      </c>
      <c r="C18" s="8" t="s">
        <v>2875</v>
      </c>
      <c r="D18" s="9">
        <v>41730</v>
      </c>
    </row>
    <row r="19" spans="1:5" x14ac:dyDescent="0.25">
      <c r="A19" s="13" t="s">
        <v>2876</v>
      </c>
      <c r="B19" s="8" t="s">
        <v>2877</v>
      </c>
      <c r="C19" s="8" t="s">
        <v>2878</v>
      </c>
      <c r="D19" s="9">
        <v>47209</v>
      </c>
    </row>
    <row r="20" spans="1:5" x14ac:dyDescent="0.25">
      <c r="A20" s="13" t="s">
        <v>2879</v>
      </c>
      <c r="B20" s="8" t="s">
        <v>2880</v>
      </c>
      <c r="C20" s="8" t="s">
        <v>2881</v>
      </c>
      <c r="D20" s="9">
        <v>13241</v>
      </c>
    </row>
    <row r="21" spans="1:5" x14ac:dyDescent="0.25">
      <c r="A21" s="13" t="s">
        <v>2882</v>
      </c>
      <c r="B21" s="8" t="s">
        <v>2883</v>
      </c>
      <c r="C21" s="8" t="s">
        <v>2884</v>
      </c>
      <c r="D21" s="9">
        <v>34060</v>
      </c>
    </row>
    <row r="22" spans="1:5" x14ac:dyDescent="0.25">
      <c r="A22" s="13" t="s">
        <v>2885</v>
      </c>
      <c r="B22" s="8" t="s">
        <v>2886</v>
      </c>
      <c r="C22" s="8" t="s">
        <v>2887</v>
      </c>
      <c r="D22" s="9">
        <v>34060</v>
      </c>
    </row>
    <row r="23" spans="1:5" x14ac:dyDescent="0.25">
      <c r="A23" s="13" t="s">
        <v>2888</v>
      </c>
      <c r="B23" s="8" t="s">
        <v>2889</v>
      </c>
      <c r="C23" s="8" t="s">
        <v>2890</v>
      </c>
      <c r="D23" s="10">
        <v>45387</v>
      </c>
    </row>
    <row r="24" spans="1:5" x14ac:dyDescent="0.25">
      <c r="A24" s="13" t="s">
        <v>2891</v>
      </c>
      <c r="B24" s="8" t="s">
        <v>2892</v>
      </c>
      <c r="C24" s="8" t="s">
        <v>2893</v>
      </c>
      <c r="D24" s="9">
        <v>15827</v>
      </c>
    </row>
    <row r="25" spans="1:5" x14ac:dyDescent="0.25">
      <c r="A25" s="13" t="s">
        <v>2894</v>
      </c>
      <c r="B25" s="8" t="s">
        <v>2895</v>
      </c>
      <c r="C25" s="8" t="s">
        <v>2896</v>
      </c>
      <c r="D25" s="9">
        <v>28976</v>
      </c>
    </row>
    <row r="26" spans="1:5" x14ac:dyDescent="0.25">
      <c r="A26" s="13" t="s">
        <v>2897</v>
      </c>
      <c r="B26" s="8" t="s">
        <v>2898</v>
      </c>
      <c r="C26" s="8" t="s">
        <v>2899</v>
      </c>
      <c r="D26" s="10">
        <v>45541</v>
      </c>
    </row>
    <row r="27" spans="1:5" x14ac:dyDescent="0.25">
      <c r="A27" s="24"/>
      <c r="B27" s="24"/>
      <c r="C27" s="24"/>
      <c r="D27" s="24"/>
      <c r="E27" s="14"/>
    </row>
    <row r="28" spans="1:5" x14ac:dyDescent="0.25">
      <c r="B28">
        <v>2.79</v>
      </c>
      <c r="C28">
        <v>45.08</v>
      </c>
    </row>
  </sheetData>
  <mergeCells count="4">
    <mergeCell ref="B1:B2"/>
    <mergeCell ref="C1:C2"/>
    <mergeCell ref="D1:D2"/>
    <mergeCell ref="A27:D27"/>
  </mergeCells>
  <hyperlinks>
    <hyperlink ref="A2" r:id="rId1" display="https://www.astronomical.org/constellationsCopy/per.html"/>
    <hyperlink ref="D1" r:id="rId2" display="https://www.astronomical.org/constellationsCopy/per.html"/>
  </hyperlinks>
  <pageMargins left="0.7" right="0.7" top="0.75" bottom="0.75" header="0.3" footer="0.3"/>
  <drawing r:id="rId3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workbookViewId="0">
      <selection activeCell="D20" sqref="D20"/>
    </sheetView>
  </sheetViews>
  <sheetFormatPr defaultRowHeight="15" x14ac:dyDescent="0.25"/>
  <cols>
    <col min="1" max="1" width="11.85546875" customWidth="1"/>
    <col min="2" max="2" width="16.140625" customWidth="1"/>
    <col min="3" max="3" width="17.7109375" customWidth="1"/>
    <col min="4" max="4" width="11.42578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30" x14ac:dyDescent="0.25">
      <c r="A2" s="7" t="s">
        <v>34</v>
      </c>
      <c r="B2" s="23"/>
      <c r="C2" s="23"/>
      <c r="D2" s="21"/>
    </row>
    <row r="3" spans="1:5" x14ac:dyDescent="0.25">
      <c r="A3" s="13" t="s">
        <v>2900</v>
      </c>
      <c r="B3" s="8" t="s">
        <v>2901</v>
      </c>
      <c r="C3" s="8" t="s">
        <v>2902</v>
      </c>
      <c r="D3" s="11" t="s">
        <v>1027</v>
      </c>
    </row>
    <row r="4" spans="1:5" x14ac:dyDescent="0.25">
      <c r="A4" s="13" t="s">
        <v>2903</v>
      </c>
      <c r="B4" s="8" t="s">
        <v>2904</v>
      </c>
      <c r="C4" s="8" t="s">
        <v>2905</v>
      </c>
      <c r="D4" s="9">
        <v>15036</v>
      </c>
    </row>
    <row r="5" spans="1:5" x14ac:dyDescent="0.25">
      <c r="A5" s="13" t="s">
        <v>2906</v>
      </c>
      <c r="B5" s="8" t="s">
        <v>2907</v>
      </c>
      <c r="C5" s="8" t="s">
        <v>2908</v>
      </c>
      <c r="D5" s="10">
        <v>45295</v>
      </c>
    </row>
    <row r="6" spans="1:5" x14ac:dyDescent="0.25">
      <c r="A6" s="13" t="s">
        <v>2909</v>
      </c>
      <c r="B6" s="8" t="s">
        <v>2910</v>
      </c>
      <c r="C6" s="8" t="s">
        <v>2911</v>
      </c>
      <c r="D6" s="9">
        <v>42125</v>
      </c>
    </row>
    <row r="7" spans="1:5" x14ac:dyDescent="0.25">
      <c r="A7" s="13" t="s">
        <v>2912</v>
      </c>
      <c r="B7" s="8" t="s">
        <v>2913</v>
      </c>
      <c r="C7" s="8" t="s">
        <v>2914</v>
      </c>
      <c r="D7" s="9">
        <v>11079</v>
      </c>
    </row>
    <row r="8" spans="1:5" x14ac:dyDescent="0.25">
      <c r="A8" s="24"/>
      <c r="B8" s="24"/>
      <c r="C8" s="24"/>
      <c r="D8" s="24"/>
      <c r="E8" s="14"/>
    </row>
    <row r="9" spans="1:5" x14ac:dyDescent="0.25">
      <c r="B9">
        <f>AVERAGE(2,1,2,2,2)</f>
        <v>1.8</v>
      </c>
      <c r="C9">
        <f>AVERAGE(34,29,33,36,29)</f>
        <v>32.200000000000003</v>
      </c>
    </row>
  </sheetData>
  <mergeCells count="4">
    <mergeCell ref="B1:B2"/>
    <mergeCell ref="C1:C2"/>
    <mergeCell ref="D1:D2"/>
    <mergeCell ref="A8:D8"/>
  </mergeCells>
  <hyperlinks>
    <hyperlink ref="A2" r:id="rId1" display="https://www.astronomical.org/constellationsCopy/tri.html"/>
    <hyperlink ref="D1" r:id="rId2" display="https://www.astronomical.org/constellationsCopy/tri.html"/>
  </hyperlinks>
  <pageMargins left="0.7" right="0.7" top="0.75" bottom="0.75" header="0.3" footer="0.3"/>
  <drawing r:id="rId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workbookViewId="0">
      <selection activeCell="F13" sqref="F13"/>
    </sheetView>
  </sheetViews>
  <sheetFormatPr defaultRowHeight="15" x14ac:dyDescent="0.25"/>
  <cols>
    <col min="1" max="1" width="10.42578125" customWidth="1"/>
    <col min="2" max="3" width="17" customWidth="1"/>
    <col min="4" max="4" width="11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2915</v>
      </c>
      <c r="B3" s="8" t="s">
        <v>2916</v>
      </c>
      <c r="C3" s="8" t="s">
        <v>2917</v>
      </c>
      <c r="D3" s="9">
        <v>45748</v>
      </c>
    </row>
    <row r="4" spans="1:5" x14ac:dyDescent="0.25">
      <c r="A4" s="13" t="s">
        <v>2918</v>
      </c>
      <c r="B4" s="8" t="s">
        <v>2919</v>
      </c>
      <c r="C4" s="8" t="s">
        <v>2920</v>
      </c>
      <c r="D4" s="9">
        <v>18719</v>
      </c>
    </row>
    <row r="5" spans="1:5" x14ac:dyDescent="0.25">
      <c r="A5" s="13" t="s">
        <v>2921</v>
      </c>
      <c r="B5" s="8" t="s">
        <v>2922</v>
      </c>
      <c r="C5" s="8" t="s">
        <v>2923</v>
      </c>
      <c r="D5" s="9">
        <v>22007</v>
      </c>
    </row>
    <row r="6" spans="1:5" x14ac:dyDescent="0.25">
      <c r="A6" s="13" t="s">
        <v>2924</v>
      </c>
      <c r="B6" s="8" t="s">
        <v>2925</v>
      </c>
      <c r="C6" s="8" t="s">
        <v>2926</v>
      </c>
      <c r="D6" s="9">
        <v>28946</v>
      </c>
    </row>
    <row r="7" spans="1:5" x14ac:dyDescent="0.25">
      <c r="A7" s="13" t="s">
        <v>2927</v>
      </c>
      <c r="B7" s="8" t="s">
        <v>2928</v>
      </c>
      <c r="C7" s="8" t="s">
        <v>2929</v>
      </c>
      <c r="D7" s="9">
        <v>45047</v>
      </c>
    </row>
    <row r="8" spans="1:5" x14ac:dyDescent="0.25">
      <c r="A8" s="24"/>
      <c r="B8" s="24"/>
      <c r="C8" s="24"/>
      <c r="D8" s="24"/>
      <c r="E8" s="14"/>
    </row>
    <row r="9" spans="1:5" x14ac:dyDescent="0.25">
      <c r="B9">
        <f>AVERAGE(10,9,10,9,9)</f>
        <v>9.4</v>
      </c>
      <c r="C9">
        <f>AVERAGE(-31,-35,-37,-27,-35)</f>
        <v>-33</v>
      </c>
    </row>
  </sheetData>
  <mergeCells count="4">
    <mergeCell ref="B1:B2"/>
    <mergeCell ref="C1:C2"/>
    <mergeCell ref="D1:D2"/>
    <mergeCell ref="A8:D8"/>
  </mergeCells>
  <hyperlinks>
    <hyperlink ref="A2" r:id="rId1" display="https://www.astronomical.org/constellationsCopy/ant.html"/>
    <hyperlink ref="D1" r:id="rId2" display="https://www.astronomical.org/constellationsCopy/ant.html"/>
  </hyperlinks>
  <pageMargins left="0.7" right="0.7" top="0.75" bottom="0.75" header="0.3" footer="0.3"/>
  <drawing r:id="rId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"/>
  <sheetViews>
    <sheetView workbookViewId="0">
      <selection activeCell="D10" sqref="D10"/>
    </sheetView>
  </sheetViews>
  <sheetFormatPr defaultRowHeight="15" x14ac:dyDescent="0.25"/>
  <cols>
    <col min="1" max="1" width="12.140625" customWidth="1"/>
    <col min="2" max="2" width="16.5703125" customWidth="1"/>
    <col min="3" max="3" width="17.28515625" customWidth="1"/>
    <col min="4" max="4" width="11.71093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2930</v>
      </c>
      <c r="B3" s="8" t="s">
        <v>2931</v>
      </c>
      <c r="C3" s="8" t="s">
        <v>2932</v>
      </c>
      <c r="D3" s="9">
        <v>16528</v>
      </c>
    </row>
    <row r="4" spans="1:5" x14ac:dyDescent="0.25">
      <c r="A4" s="13" t="s">
        <v>2933</v>
      </c>
      <c r="B4" s="8" t="s">
        <v>2934</v>
      </c>
      <c r="C4" s="8" t="s">
        <v>2935</v>
      </c>
      <c r="D4" s="10">
        <v>45417</v>
      </c>
    </row>
    <row r="5" spans="1:5" x14ac:dyDescent="0.25">
      <c r="A5" s="13" t="s">
        <v>2936</v>
      </c>
      <c r="B5" s="8" t="s">
        <v>2937</v>
      </c>
      <c r="C5" s="8" t="s">
        <v>2938</v>
      </c>
      <c r="D5" s="10">
        <v>45478</v>
      </c>
    </row>
    <row r="6" spans="1:5" x14ac:dyDescent="0.25">
      <c r="A6" s="24"/>
      <c r="B6" s="24"/>
      <c r="C6" s="24"/>
      <c r="D6" s="24"/>
      <c r="E6" s="14"/>
    </row>
    <row r="7" spans="1:5" x14ac:dyDescent="0.25">
      <c r="B7">
        <f>AVERAGE(4,4,4)</f>
        <v>4</v>
      </c>
      <c r="C7">
        <f>AVERAGE(-41,-37,-44)</f>
        <v>-40.666666666666664</v>
      </c>
    </row>
  </sheetData>
  <mergeCells count="4">
    <mergeCell ref="B1:B2"/>
    <mergeCell ref="C1:C2"/>
    <mergeCell ref="D1:D2"/>
    <mergeCell ref="A6:D6"/>
  </mergeCells>
  <hyperlinks>
    <hyperlink ref="A2" r:id="rId1" display="https://www.astronomical.org/constellationsCopy/cae.html"/>
    <hyperlink ref="D1" r:id="rId2" display="https://www.astronomical.org/constellationsCopy/cae.html"/>
  </hyperlinks>
  <pageMargins left="0.7" right="0.7" top="0.75" bottom="0.75" header="0.3" footer="0.3"/>
  <pageSetup paperSize="9" orientation="portrait" r:id="rId3"/>
  <drawing r:id="rId4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"/>
  <sheetViews>
    <sheetView workbookViewId="0">
      <selection activeCell="E7" sqref="E7"/>
    </sheetView>
  </sheetViews>
  <sheetFormatPr defaultRowHeight="15" x14ac:dyDescent="0.25"/>
  <cols>
    <col min="1" max="1" width="12.28515625" customWidth="1"/>
    <col min="2" max="2" width="17.28515625" customWidth="1"/>
    <col min="3" max="3" width="20.28515625" customWidth="1"/>
    <col min="4" max="4" width="13.71093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2939</v>
      </c>
      <c r="B3" s="8" t="s">
        <v>2940</v>
      </c>
      <c r="C3" s="8" t="s">
        <v>2941</v>
      </c>
      <c r="D3" s="9">
        <v>43525</v>
      </c>
    </row>
    <row r="4" spans="1:5" x14ac:dyDescent="0.25">
      <c r="A4" s="13" t="s">
        <v>2942</v>
      </c>
      <c r="B4" s="8" t="s">
        <v>2943</v>
      </c>
      <c r="C4" s="8" t="s">
        <v>2944</v>
      </c>
      <c r="D4" s="10">
        <v>45477</v>
      </c>
    </row>
    <row r="5" spans="1:5" x14ac:dyDescent="0.25">
      <c r="A5" s="24"/>
      <c r="B5" s="24"/>
      <c r="C5" s="24"/>
      <c r="D5" s="24"/>
      <c r="E5" s="14"/>
    </row>
    <row r="6" spans="1:5" x14ac:dyDescent="0.25">
      <c r="B6">
        <f>AVERAGE(14,15)</f>
        <v>14.5</v>
      </c>
      <c r="C6">
        <f>AVERAGE(-64,-58)</f>
        <v>-61</v>
      </c>
    </row>
  </sheetData>
  <mergeCells count="4">
    <mergeCell ref="B1:B2"/>
    <mergeCell ref="C1:C2"/>
    <mergeCell ref="D1:D2"/>
    <mergeCell ref="A5:D5"/>
  </mergeCells>
  <hyperlinks>
    <hyperlink ref="A2" r:id="rId1" display="https://www.astronomical.org/constellationsCopy/cir.html"/>
    <hyperlink ref="D1" r:id="rId2" display="https://www.astronomical.org/constellationsCopy/cir.html"/>
  </hyperlinks>
  <pageMargins left="0.7" right="0.7" top="0.75" bottom="0.75" header="0.3" footer="0.3"/>
  <drawing r:id="rId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1"/>
  <sheetViews>
    <sheetView workbookViewId="0">
      <selection activeCell="E13" sqref="E13"/>
    </sheetView>
  </sheetViews>
  <sheetFormatPr defaultRowHeight="15" x14ac:dyDescent="0.25"/>
  <cols>
    <col min="1" max="1" width="14.7109375" customWidth="1"/>
    <col min="2" max="2" width="16.5703125" customWidth="1"/>
    <col min="3" max="3" width="18.42578125" customWidth="1"/>
    <col min="4" max="4" width="12.855468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2945</v>
      </c>
      <c r="B3" s="8" t="s">
        <v>2946</v>
      </c>
      <c r="C3" s="8" t="s">
        <v>2947</v>
      </c>
      <c r="D3" s="9">
        <v>16893</v>
      </c>
    </row>
    <row r="4" spans="1:5" x14ac:dyDescent="0.25">
      <c r="A4" s="13" t="s">
        <v>2948</v>
      </c>
      <c r="B4" s="8" t="s">
        <v>2949</v>
      </c>
      <c r="C4" s="8" t="s">
        <v>2950</v>
      </c>
      <c r="D4" s="9">
        <v>25294</v>
      </c>
    </row>
    <row r="5" spans="1:5" x14ac:dyDescent="0.25">
      <c r="A5" s="13" t="s">
        <v>2951</v>
      </c>
      <c r="B5" s="8" t="s">
        <v>2952</v>
      </c>
      <c r="C5" s="8" t="s">
        <v>2953</v>
      </c>
      <c r="D5" s="11" t="s">
        <v>712</v>
      </c>
    </row>
    <row r="6" spans="1:5" x14ac:dyDescent="0.25">
      <c r="A6" s="13" t="s">
        <v>2954</v>
      </c>
      <c r="B6" s="8" t="s">
        <v>2955</v>
      </c>
      <c r="C6" s="8" t="s">
        <v>2956</v>
      </c>
      <c r="D6" s="9">
        <v>43952</v>
      </c>
    </row>
    <row r="7" spans="1:5" x14ac:dyDescent="0.25">
      <c r="A7" s="13" t="s">
        <v>2957</v>
      </c>
      <c r="B7" s="8" t="s">
        <v>2958</v>
      </c>
      <c r="C7" s="8" t="s">
        <v>2959</v>
      </c>
      <c r="D7" s="9">
        <v>46874</v>
      </c>
    </row>
    <row r="8" spans="1:5" x14ac:dyDescent="0.25">
      <c r="A8" s="13" t="s">
        <v>2960</v>
      </c>
      <c r="B8" s="8" t="s">
        <v>2961</v>
      </c>
      <c r="C8" s="8" t="s">
        <v>2962</v>
      </c>
      <c r="D8" s="9">
        <v>32994</v>
      </c>
    </row>
    <row r="9" spans="1:5" x14ac:dyDescent="0.25">
      <c r="A9" s="13" t="s">
        <v>2963</v>
      </c>
      <c r="B9" s="8" t="s">
        <v>2964</v>
      </c>
      <c r="C9" s="8" t="s">
        <v>2965</v>
      </c>
      <c r="D9" s="10">
        <v>45297</v>
      </c>
    </row>
    <row r="10" spans="1:5" x14ac:dyDescent="0.25">
      <c r="A10" s="24"/>
      <c r="B10" s="24"/>
      <c r="C10" s="24"/>
      <c r="D10" s="24"/>
      <c r="E10" s="14"/>
    </row>
    <row r="11" spans="1:5" x14ac:dyDescent="0.25">
      <c r="B11">
        <v>2.2799999999999998</v>
      </c>
      <c r="C11">
        <v>-29.42</v>
      </c>
    </row>
  </sheetData>
  <mergeCells count="4">
    <mergeCell ref="B1:B2"/>
    <mergeCell ref="C1:C2"/>
    <mergeCell ref="D1:D2"/>
    <mergeCell ref="A10:D10"/>
  </mergeCells>
  <hyperlinks>
    <hyperlink ref="A2" r:id="rId1" display="https://www.astronomical.org/constellationsCopy/for.html"/>
    <hyperlink ref="D1" r:id="rId2" display="https://www.astronomical.org/constellationsCopy/for.html"/>
  </hyperlinks>
  <pageMargins left="0.7" right="0.7" top="0.75" bottom="0.75" header="0.3" footer="0.3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workbookViewId="0">
      <selection activeCell="C3" sqref="C3:C9"/>
    </sheetView>
  </sheetViews>
  <sheetFormatPr defaultRowHeight="15" x14ac:dyDescent="0.25"/>
  <cols>
    <col min="1" max="1" width="13" customWidth="1"/>
    <col min="2" max="2" width="20" customWidth="1"/>
    <col min="3" max="3" width="18.28515625" customWidth="1"/>
    <col min="4" max="4" width="12.14062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30" x14ac:dyDescent="0.25">
      <c r="A2" s="7" t="s">
        <v>34</v>
      </c>
      <c r="B2" s="19"/>
      <c r="C2" s="19"/>
      <c r="D2" s="21"/>
    </row>
    <row r="3" spans="1:4" x14ac:dyDescent="0.25">
      <c r="A3" s="4" t="s">
        <v>209</v>
      </c>
      <c r="B3" s="1" t="s">
        <v>210</v>
      </c>
      <c r="C3" s="1" t="s">
        <v>211</v>
      </c>
      <c r="D3" s="3">
        <v>46447</v>
      </c>
    </row>
    <row r="4" spans="1:4" x14ac:dyDescent="0.25">
      <c r="A4" s="4" t="s">
        <v>212</v>
      </c>
      <c r="B4" s="1" t="s">
        <v>213</v>
      </c>
      <c r="C4" s="1" t="s">
        <v>214</v>
      </c>
      <c r="D4" s="3">
        <v>17593</v>
      </c>
    </row>
    <row r="5" spans="1:4" x14ac:dyDescent="0.25">
      <c r="A5" s="4" t="s">
        <v>215</v>
      </c>
      <c r="B5" s="1" t="s">
        <v>216</v>
      </c>
      <c r="C5" s="1" t="s">
        <v>217</v>
      </c>
      <c r="D5" s="3">
        <v>45748</v>
      </c>
    </row>
    <row r="6" spans="1:4" x14ac:dyDescent="0.25">
      <c r="A6" s="4" t="s">
        <v>218</v>
      </c>
      <c r="B6" s="1" t="s">
        <v>219</v>
      </c>
      <c r="C6" s="1" t="s">
        <v>220</v>
      </c>
      <c r="D6" s="3">
        <v>12875</v>
      </c>
    </row>
    <row r="7" spans="1:4" x14ac:dyDescent="0.25">
      <c r="A7" s="4" t="s">
        <v>221</v>
      </c>
      <c r="B7" s="1" t="s">
        <v>222</v>
      </c>
      <c r="C7" s="1" t="s">
        <v>223</v>
      </c>
      <c r="D7" s="3">
        <v>26390</v>
      </c>
    </row>
    <row r="8" spans="1:4" x14ac:dyDescent="0.25">
      <c r="A8" s="4" t="s">
        <v>224</v>
      </c>
      <c r="B8" s="1" t="s">
        <v>225</v>
      </c>
      <c r="C8" s="1" t="s">
        <v>226</v>
      </c>
      <c r="D8" s="3">
        <v>30042</v>
      </c>
    </row>
    <row r="9" spans="1:4" x14ac:dyDescent="0.25">
      <c r="A9" s="4" t="s">
        <v>227</v>
      </c>
      <c r="B9" s="1" t="s">
        <v>228</v>
      </c>
      <c r="C9" s="1" t="s">
        <v>229</v>
      </c>
      <c r="D9" s="5">
        <v>45448</v>
      </c>
    </row>
    <row r="11" spans="1:4" x14ac:dyDescent="0.25">
      <c r="B11">
        <v>4.8499999999999996</v>
      </c>
      <c r="C11">
        <v>-60.71</v>
      </c>
    </row>
  </sheetData>
  <mergeCells count="3">
    <mergeCell ref="B1:B2"/>
    <mergeCell ref="C1:C2"/>
    <mergeCell ref="D1:D2"/>
  </mergeCells>
  <hyperlinks>
    <hyperlink ref="A2" r:id="rId1" display="https://www.astronomical.org/constellationsCopy/dor.html"/>
    <hyperlink ref="D1" r:id="rId2" display="https://www.astronomical.org/constellationsCopy/dor.html"/>
  </hyperlinks>
  <pageMargins left="0.7" right="0.7" top="0.75" bottom="0.75" header="0.3" footer="0.3"/>
  <drawing r:id="rId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workbookViewId="0">
      <selection activeCell="C8" sqref="C8"/>
    </sheetView>
  </sheetViews>
  <sheetFormatPr defaultRowHeight="15" x14ac:dyDescent="0.25"/>
  <cols>
    <col min="1" max="1" width="13.28515625" customWidth="1"/>
    <col min="2" max="2" width="16.42578125" customWidth="1"/>
    <col min="3" max="3" width="16.7109375" customWidth="1"/>
    <col min="4" max="4" width="12.28515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2966</v>
      </c>
      <c r="B3" s="8" t="s">
        <v>2967</v>
      </c>
      <c r="C3" s="8" t="s">
        <v>2968</v>
      </c>
      <c r="D3" s="9">
        <v>31472</v>
      </c>
    </row>
    <row r="4" spans="1:5" x14ac:dyDescent="0.25">
      <c r="A4" s="13" t="s">
        <v>2969</v>
      </c>
      <c r="B4" s="8" t="s">
        <v>2970</v>
      </c>
      <c r="C4" s="8" t="s">
        <v>2971</v>
      </c>
      <c r="D4" s="10">
        <v>45601</v>
      </c>
    </row>
    <row r="5" spans="1:5" x14ac:dyDescent="0.25">
      <c r="A5" s="13" t="s">
        <v>2972</v>
      </c>
      <c r="B5" s="8" t="s">
        <v>2973</v>
      </c>
      <c r="C5" s="8" t="s">
        <v>2974</v>
      </c>
      <c r="D5" s="9">
        <v>44317</v>
      </c>
    </row>
    <row r="6" spans="1:5" x14ac:dyDescent="0.25">
      <c r="A6" s="13" t="s">
        <v>2975</v>
      </c>
      <c r="B6" s="8" t="s">
        <v>2976</v>
      </c>
      <c r="C6" s="8" t="s">
        <v>2977</v>
      </c>
      <c r="D6" s="9">
        <v>12905</v>
      </c>
    </row>
    <row r="7" spans="1:5" x14ac:dyDescent="0.25">
      <c r="A7" s="24"/>
      <c r="B7" s="24"/>
      <c r="C7" s="24"/>
      <c r="D7" s="24"/>
      <c r="E7" s="14"/>
    </row>
    <row r="8" spans="1:5" x14ac:dyDescent="0.25">
      <c r="B8">
        <f>AVERAGE(4,3,2,2)</f>
        <v>2.75</v>
      </c>
      <c r="C8">
        <f>AVERAGE(-42,-59,-54,-60)</f>
        <v>-53.75</v>
      </c>
    </row>
  </sheetData>
  <mergeCells count="4">
    <mergeCell ref="B1:B2"/>
    <mergeCell ref="C1:C2"/>
    <mergeCell ref="D1:D2"/>
    <mergeCell ref="A7:D7"/>
  </mergeCells>
  <hyperlinks>
    <hyperlink ref="A2" r:id="rId1" display="https://www.astronomical.org/constellationsCopy/hor.html"/>
    <hyperlink ref="D1" r:id="rId2" display="https://www.astronomical.org/constellationsCopy/hor.html"/>
  </hyperlinks>
  <pageMargins left="0.7" right="0.7" top="0.75" bottom="0.75" header="0.3" footer="0.3"/>
  <drawing r:id="rId3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1"/>
  <sheetViews>
    <sheetView workbookViewId="0">
      <selection activeCell="F11" sqref="F10:F11"/>
    </sheetView>
  </sheetViews>
  <sheetFormatPr defaultRowHeight="15" x14ac:dyDescent="0.25"/>
  <cols>
    <col min="1" max="1" width="13.5703125" customWidth="1"/>
    <col min="2" max="2" width="16.7109375" customWidth="1"/>
    <col min="3" max="3" width="16.42578125" customWidth="1"/>
    <col min="4" max="4" width="11.855468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ht="30" x14ac:dyDescent="0.25">
      <c r="A3" s="13" t="s">
        <v>2978</v>
      </c>
      <c r="B3" s="8" t="s">
        <v>2979</v>
      </c>
      <c r="C3" s="8" t="s">
        <v>2980</v>
      </c>
      <c r="D3" s="10">
        <v>45540</v>
      </c>
    </row>
    <row r="4" spans="1:5" ht="30" x14ac:dyDescent="0.25">
      <c r="A4" s="13" t="s">
        <v>2981</v>
      </c>
      <c r="B4" s="8" t="s">
        <v>2982</v>
      </c>
      <c r="C4" s="8" t="s">
        <v>2983</v>
      </c>
      <c r="D4" s="9">
        <v>43586</v>
      </c>
    </row>
    <row r="5" spans="1:5" ht="30" x14ac:dyDescent="0.25">
      <c r="A5" s="13" t="s">
        <v>2984</v>
      </c>
      <c r="B5" s="8" t="s">
        <v>2985</v>
      </c>
      <c r="C5" s="8" t="s">
        <v>2986</v>
      </c>
      <c r="D5" s="9">
        <v>17288</v>
      </c>
    </row>
    <row r="6" spans="1:5" ht="30" x14ac:dyDescent="0.25">
      <c r="A6" s="13" t="s">
        <v>2987</v>
      </c>
      <c r="B6" s="8" t="s">
        <v>2988</v>
      </c>
      <c r="C6" s="8" t="s">
        <v>2989</v>
      </c>
      <c r="D6" s="9">
        <v>19845</v>
      </c>
    </row>
    <row r="7" spans="1:5" ht="30" x14ac:dyDescent="0.25">
      <c r="A7" s="13" t="s">
        <v>2990</v>
      </c>
      <c r="B7" s="8" t="s">
        <v>2991</v>
      </c>
      <c r="C7" s="8" t="s">
        <v>2992</v>
      </c>
      <c r="D7" s="9">
        <v>23498</v>
      </c>
    </row>
    <row r="8" spans="1:5" ht="30" x14ac:dyDescent="0.25">
      <c r="A8" s="13" t="s">
        <v>2993</v>
      </c>
      <c r="B8" s="8" t="s">
        <v>2994</v>
      </c>
      <c r="C8" s="8" t="s">
        <v>2995</v>
      </c>
      <c r="D8" s="9">
        <v>25324</v>
      </c>
    </row>
    <row r="9" spans="1:5" ht="30" x14ac:dyDescent="0.25">
      <c r="A9" s="13" t="s">
        <v>2996</v>
      </c>
      <c r="B9" s="8" t="s">
        <v>2997</v>
      </c>
      <c r="C9" s="8" t="s">
        <v>2998</v>
      </c>
      <c r="D9" s="9">
        <v>31168</v>
      </c>
    </row>
    <row r="10" spans="1:5" x14ac:dyDescent="0.25">
      <c r="A10" s="24"/>
      <c r="B10" s="24"/>
      <c r="C10" s="24"/>
      <c r="D10" s="24"/>
      <c r="E10" s="14"/>
    </row>
    <row r="11" spans="1:5" x14ac:dyDescent="0.25">
      <c r="B11">
        <v>4.7</v>
      </c>
      <c r="C11">
        <v>-76.569999999999993</v>
      </c>
    </row>
  </sheetData>
  <mergeCells count="4">
    <mergeCell ref="B1:B2"/>
    <mergeCell ref="C1:C2"/>
    <mergeCell ref="D1:D2"/>
    <mergeCell ref="A10:D10"/>
  </mergeCells>
  <hyperlinks>
    <hyperlink ref="A2" r:id="rId1" display="https://www.astronomical.org/constellationsCopy/men.html"/>
    <hyperlink ref="D1" r:id="rId2" display="https://www.astronomical.org/constellationsCopy/men.html"/>
  </hyperlinks>
  <pageMargins left="0.7" right="0.7" top="0.75" bottom="0.75" header="0.3" footer="0.3"/>
  <drawing r:id="rId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0"/>
  <sheetViews>
    <sheetView workbookViewId="0">
      <selection activeCell="C18" sqref="C18"/>
    </sheetView>
  </sheetViews>
  <sheetFormatPr defaultRowHeight="15" x14ac:dyDescent="0.25"/>
  <cols>
    <col min="1" max="1" width="12.42578125" customWidth="1"/>
    <col min="2" max="2" width="17.28515625" customWidth="1"/>
    <col min="3" max="3" width="17.42578125" customWidth="1"/>
    <col min="4" max="4" width="14.57031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2999</v>
      </c>
      <c r="B3" s="8" t="s">
        <v>3000</v>
      </c>
      <c r="C3" s="8" t="s">
        <v>3001</v>
      </c>
      <c r="D3" s="9">
        <v>24563</v>
      </c>
    </row>
    <row r="4" spans="1:5" x14ac:dyDescent="0.25">
      <c r="A4" s="13" t="s">
        <v>3002</v>
      </c>
      <c r="B4" s="8" t="s">
        <v>3003</v>
      </c>
      <c r="C4" s="8" t="s">
        <v>3004</v>
      </c>
      <c r="D4" s="9">
        <v>26024</v>
      </c>
    </row>
    <row r="5" spans="1:5" x14ac:dyDescent="0.25">
      <c r="A5" s="13" t="s">
        <v>3005</v>
      </c>
      <c r="B5" s="8" t="s">
        <v>3006</v>
      </c>
      <c r="C5" s="8" t="s">
        <v>3007</v>
      </c>
      <c r="D5" s="9">
        <v>30042</v>
      </c>
    </row>
    <row r="6" spans="1:5" x14ac:dyDescent="0.25">
      <c r="A6" s="13" t="s">
        <v>3008</v>
      </c>
      <c r="B6" s="8" t="s">
        <v>3009</v>
      </c>
      <c r="C6" s="8" t="s">
        <v>3010</v>
      </c>
      <c r="D6" s="10">
        <v>45601</v>
      </c>
    </row>
    <row r="7" spans="1:5" x14ac:dyDescent="0.25">
      <c r="A7" s="13" t="s">
        <v>3011</v>
      </c>
      <c r="B7" s="8" t="s">
        <v>3012</v>
      </c>
      <c r="C7" s="8" t="s">
        <v>3013</v>
      </c>
      <c r="D7" s="9">
        <v>11444</v>
      </c>
    </row>
    <row r="8" spans="1:5" x14ac:dyDescent="0.25">
      <c r="A8" s="24"/>
      <c r="B8" s="24"/>
      <c r="C8" s="24"/>
      <c r="D8" s="24"/>
      <c r="E8" s="14"/>
    </row>
    <row r="10" spans="1:5" x14ac:dyDescent="0.25">
      <c r="B10">
        <f>AVERAGE(21,21,21,21,20)</f>
        <v>20.8</v>
      </c>
      <c r="C10">
        <f>AVERAGE(-32,-32,-40,-43,-38)</f>
        <v>-37</v>
      </c>
    </row>
  </sheetData>
  <mergeCells count="4">
    <mergeCell ref="B1:B2"/>
    <mergeCell ref="C1:C2"/>
    <mergeCell ref="D1:D2"/>
    <mergeCell ref="A8:D8"/>
  </mergeCells>
  <hyperlinks>
    <hyperlink ref="A2" r:id="rId1" display="https://www.astronomical.org/constellationsCopy/mic.html"/>
    <hyperlink ref="D1" r:id="rId2" display="https://www.astronomical.org/constellationsCopy/mic.html"/>
  </hyperlinks>
  <pageMargins left="0.7" right="0.7" top="0.75" bottom="0.75" header="0.3" footer="0.3"/>
  <drawing r:id="rId3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"/>
  <sheetViews>
    <sheetView workbookViewId="0">
      <selection activeCell="K13" sqref="K13"/>
    </sheetView>
  </sheetViews>
  <sheetFormatPr defaultRowHeight="15" x14ac:dyDescent="0.25"/>
  <cols>
    <col min="2" max="2" width="17.42578125" customWidth="1"/>
    <col min="3" max="3" width="16.28515625" customWidth="1"/>
    <col min="4" max="4" width="13.140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5" x14ac:dyDescent="0.25">
      <c r="A2" s="7" t="s">
        <v>34</v>
      </c>
      <c r="B2" s="23"/>
      <c r="C2" s="23"/>
      <c r="D2" s="21"/>
    </row>
    <row r="3" spans="1:5" ht="30" x14ac:dyDescent="0.25">
      <c r="A3" s="13" t="s">
        <v>3014</v>
      </c>
      <c r="B3" s="8" t="s">
        <v>3015</v>
      </c>
      <c r="C3" s="8" t="s">
        <v>3016</v>
      </c>
      <c r="D3" s="10">
        <v>45326</v>
      </c>
    </row>
    <row r="4" spans="1:5" ht="30" x14ac:dyDescent="0.25">
      <c r="A4" s="13" t="s">
        <v>3017</v>
      </c>
      <c r="B4" s="8" t="s">
        <v>3018</v>
      </c>
      <c r="C4" s="8" t="s">
        <v>3019</v>
      </c>
      <c r="D4" s="9">
        <v>26390</v>
      </c>
    </row>
    <row r="5" spans="1:5" ht="30" x14ac:dyDescent="0.25">
      <c r="A5" s="13" t="s">
        <v>3020</v>
      </c>
      <c r="B5" s="8" t="s">
        <v>3021</v>
      </c>
      <c r="C5" s="8" t="s">
        <v>3022</v>
      </c>
      <c r="D5" s="9">
        <v>34425</v>
      </c>
    </row>
    <row r="6" spans="1:5" x14ac:dyDescent="0.25">
      <c r="A6" s="24"/>
      <c r="B6" s="24"/>
      <c r="C6" s="24"/>
      <c r="D6" s="24"/>
      <c r="E6" s="14"/>
    </row>
    <row r="7" spans="1:5" x14ac:dyDescent="0.25">
      <c r="B7">
        <f>AVERAGE(16,16,16)</f>
        <v>16</v>
      </c>
      <c r="C7">
        <f>AVERAGE(-50,-45,-54)</f>
        <v>-49.666666666666664</v>
      </c>
    </row>
  </sheetData>
  <mergeCells count="4">
    <mergeCell ref="B1:B2"/>
    <mergeCell ref="C1:C2"/>
    <mergeCell ref="D1:D2"/>
    <mergeCell ref="A6:D6"/>
  </mergeCells>
  <hyperlinks>
    <hyperlink ref="A2" r:id="rId1" display="https://www.astronomical.org/constellationsCopy/nor.html"/>
    <hyperlink ref="D1" r:id="rId2" display="https://www.astronomical.org/constellationsCopy/nor.html"/>
  </hyperlinks>
  <pageMargins left="0.7" right="0.7" top="0.75" bottom="0.75" header="0.3" footer="0.3"/>
  <drawing r:id="rId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8"/>
  <sheetViews>
    <sheetView topLeftCell="A6" workbookViewId="0">
      <selection activeCell="H9" sqref="H9"/>
    </sheetView>
  </sheetViews>
  <sheetFormatPr defaultRowHeight="15" x14ac:dyDescent="0.25"/>
  <cols>
    <col min="1" max="1" width="12.7109375" customWidth="1"/>
    <col min="2" max="2" width="18.42578125" customWidth="1"/>
    <col min="3" max="3" width="18.28515625" customWidth="1"/>
    <col min="4" max="4" width="14.7109375" customWidth="1"/>
  </cols>
  <sheetData>
    <row r="1" spans="1:4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4" ht="43.15" customHeight="1" x14ac:dyDescent="0.25">
      <c r="A2" s="7" t="s">
        <v>34</v>
      </c>
      <c r="B2" s="23"/>
      <c r="C2" s="23"/>
      <c r="D2" s="21"/>
    </row>
    <row r="3" spans="1:4" x14ac:dyDescent="0.25">
      <c r="A3" s="13" t="s">
        <v>3023</v>
      </c>
      <c r="B3" s="8" t="s">
        <v>3024</v>
      </c>
      <c r="C3" s="8" t="s">
        <v>3025</v>
      </c>
      <c r="D3" s="9">
        <v>27820</v>
      </c>
    </row>
    <row r="4" spans="1:4" x14ac:dyDescent="0.25">
      <c r="A4" s="13" t="s">
        <v>3026</v>
      </c>
      <c r="B4" s="8" t="s">
        <v>3027</v>
      </c>
      <c r="C4" s="8" t="s">
        <v>3028</v>
      </c>
      <c r="D4" s="9">
        <v>42095</v>
      </c>
    </row>
    <row r="5" spans="1:4" x14ac:dyDescent="0.25">
      <c r="A5" s="13" t="s">
        <v>3029</v>
      </c>
      <c r="B5" s="8" t="s">
        <v>3030</v>
      </c>
      <c r="C5" s="8" t="s">
        <v>3031</v>
      </c>
      <c r="D5" s="9">
        <v>28581</v>
      </c>
    </row>
    <row r="6" spans="1:4" x14ac:dyDescent="0.25">
      <c r="A6" s="13" t="s">
        <v>3032</v>
      </c>
      <c r="B6" s="8" t="s">
        <v>3033</v>
      </c>
      <c r="C6" s="8" t="s">
        <v>3034</v>
      </c>
      <c r="D6" s="10">
        <v>45570</v>
      </c>
    </row>
    <row r="7" spans="1:4" x14ac:dyDescent="0.25">
      <c r="A7" s="13" t="s">
        <v>3035</v>
      </c>
      <c r="B7" s="8" t="s">
        <v>3036</v>
      </c>
      <c r="C7" s="8" t="s">
        <v>3037</v>
      </c>
      <c r="D7" s="9">
        <v>42125</v>
      </c>
    </row>
    <row r="8" spans="1:4" x14ac:dyDescent="0.25">
      <c r="A8" s="13" t="s">
        <v>3038</v>
      </c>
      <c r="B8" s="8" t="s">
        <v>3039</v>
      </c>
      <c r="C8" s="8" t="s">
        <v>3040</v>
      </c>
      <c r="D8" s="9">
        <v>46874</v>
      </c>
    </row>
    <row r="9" spans="1:4" x14ac:dyDescent="0.25">
      <c r="A9" s="13" t="s">
        <v>3041</v>
      </c>
      <c r="B9" s="8" t="s">
        <v>3042</v>
      </c>
      <c r="C9" s="8" t="s">
        <v>3043</v>
      </c>
      <c r="D9" s="9">
        <v>15462</v>
      </c>
    </row>
    <row r="10" spans="1:4" x14ac:dyDescent="0.25">
      <c r="A10" s="13" t="s">
        <v>3044</v>
      </c>
      <c r="B10" s="8" t="s">
        <v>3045</v>
      </c>
      <c r="C10" s="8" t="s">
        <v>3046</v>
      </c>
      <c r="D10" s="9">
        <v>16923</v>
      </c>
    </row>
    <row r="11" spans="1:4" x14ac:dyDescent="0.25">
      <c r="A11" s="13" t="s">
        <v>3047</v>
      </c>
      <c r="B11" s="8" t="s">
        <v>3048</v>
      </c>
      <c r="C11" s="8" t="s">
        <v>3049</v>
      </c>
      <c r="D11" s="9">
        <v>17288</v>
      </c>
    </row>
    <row r="12" spans="1:4" x14ac:dyDescent="0.25">
      <c r="A12" s="13" t="s">
        <v>3050</v>
      </c>
      <c r="B12" s="8" t="s">
        <v>3051</v>
      </c>
      <c r="C12" s="8" t="s">
        <v>3052</v>
      </c>
      <c r="D12" s="9">
        <v>18019</v>
      </c>
    </row>
    <row r="13" spans="1:4" x14ac:dyDescent="0.25">
      <c r="A13" s="13" t="s">
        <v>3053</v>
      </c>
      <c r="B13" s="8" t="s">
        <v>3054</v>
      </c>
      <c r="C13" s="8" t="s">
        <v>3055</v>
      </c>
      <c r="D13" s="9">
        <v>20941</v>
      </c>
    </row>
    <row r="14" spans="1:4" x14ac:dyDescent="0.25">
      <c r="A14" s="13" t="s">
        <v>3056</v>
      </c>
      <c r="B14" s="8" t="s">
        <v>3057</v>
      </c>
      <c r="C14" s="8" t="s">
        <v>3058</v>
      </c>
      <c r="D14" s="9">
        <v>21306</v>
      </c>
    </row>
    <row r="15" spans="1:4" x14ac:dyDescent="0.25">
      <c r="A15" s="13" t="s">
        <v>3059</v>
      </c>
      <c r="B15" s="8" t="s">
        <v>3060</v>
      </c>
      <c r="C15" s="8" t="s">
        <v>3061</v>
      </c>
      <c r="D15" s="9">
        <v>28246</v>
      </c>
    </row>
    <row r="16" spans="1:4" x14ac:dyDescent="0.25">
      <c r="A16" s="13" t="s">
        <v>3062</v>
      </c>
      <c r="B16" s="8" t="s">
        <v>3063</v>
      </c>
      <c r="C16" s="8" t="s">
        <v>3064</v>
      </c>
      <c r="D16" s="9">
        <v>43617</v>
      </c>
    </row>
    <row r="17" spans="1:5" x14ac:dyDescent="0.25">
      <c r="A17" s="24"/>
      <c r="B17" s="24"/>
      <c r="C17" s="24"/>
      <c r="D17" s="24"/>
      <c r="E17" s="14"/>
    </row>
    <row r="18" spans="1:5" x14ac:dyDescent="0.25">
      <c r="B18">
        <v>16.28</v>
      </c>
      <c r="C18">
        <v>-83</v>
      </c>
    </row>
  </sheetData>
  <mergeCells count="4">
    <mergeCell ref="B1:B2"/>
    <mergeCell ref="C1:C2"/>
    <mergeCell ref="D1:D2"/>
    <mergeCell ref="A17:D17"/>
  </mergeCells>
  <hyperlinks>
    <hyperlink ref="A2" r:id="rId1" display="https://www.astronomical.org/constellationsCopy/oct.html"/>
    <hyperlink ref="D1" r:id="rId2" display="https://www.astronomical.org/constellationsCopy/oct.html"/>
  </hyperlinks>
  <pageMargins left="0.7" right="0.7" top="0.75" bottom="0.75" header="0.3" footer="0.3"/>
  <drawing r:id="rId3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workbookViewId="0">
      <selection activeCell="C9" sqref="C9"/>
    </sheetView>
  </sheetViews>
  <sheetFormatPr defaultRowHeight="15" x14ac:dyDescent="0.25"/>
  <cols>
    <col min="1" max="1" width="12.140625" customWidth="1"/>
    <col min="2" max="2" width="17.28515625" customWidth="1"/>
    <col min="3" max="3" width="17.7109375" customWidth="1"/>
    <col min="4" max="4" width="13.710937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3065</v>
      </c>
      <c r="B3" s="8" t="s">
        <v>3066</v>
      </c>
      <c r="C3" s="8" t="s">
        <v>3067</v>
      </c>
      <c r="D3" s="9">
        <v>46447</v>
      </c>
    </row>
    <row r="4" spans="1:5" x14ac:dyDescent="0.25">
      <c r="A4" s="13" t="s">
        <v>3068</v>
      </c>
      <c r="B4" s="8" t="s">
        <v>3069</v>
      </c>
      <c r="C4" s="8" t="s">
        <v>3070</v>
      </c>
      <c r="D4" s="9">
        <v>18719</v>
      </c>
    </row>
    <row r="5" spans="1:5" x14ac:dyDescent="0.25">
      <c r="A5" s="13" t="s">
        <v>3071</v>
      </c>
      <c r="B5" s="8" t="s">
        <v>3072</v>
      </c>
      <c r="C5" s="8" t="s">
        <v>3073</v>
      </c>
      <c r="D5" s="9">
        <v>29677</v>
      </c>
    </row>
    <row r="6" spans="1:5" x14ac:dyDescent="0.25">
      <c r="A6" s="13" t="s">
        <v>3074</v>
      </c>
      <c r="B6" s="8" t="s">
        <v>3075</v>
      </c>
      <c r="C6" s="8" t="s">
        <v>3076</v>
      </c>
      <c r="D6" s="10">
        <v>45356</v>
      </c>
    </row>
    <row r="7" spans="1:5" x14ac:dyDescent="0.25">
      <c r="A7" s="13" t="s">
        <v>3077</v>
      </c>
      <c r="B7" s="8" t="s">
        <v>3078</v>
      </c>
      <c r="C7" s="8" t="s">
        <v>3079</v>
      </c>
      <c r="D7" s="9">
        <v>16558</v>
      </c>
    </row>
    <row r="8" spans="1:5" x14ac:dyDescent="0.25">
      <c r="A8" s="24"/>
      <c r="B8" s="24"/>
      <c r="C8" s="24"/>
      <c r="D8" s="24"/>
      <c r="E8" s="14"/>
    </row>
    <row r="9" spans="1:5" x14ac:dyDescent="0.25">
      <c r="B9">
        <f>AVERAGE(6,5,6,5,5)</f>
        <v>5.4</v>
      </c>
      <c r="C9">
        <f>AVERAGE(-61,-56,-54,-49,-50)</f>
        <v>-54</v>
      </c>
    </row>
  </sheetData>
  <mergeCells count="4">
    <mergeCell ref="B1:B2"/>
    <mergeCell ref="C1:C2"/>
    <mergeCell ref="D1:D2"/>
    <mergeCell ref="A8:D8"/>
  </mergeCells>
  <hyperlinks>
    <hyperlink ref="A2" r:id="rId1" display="https://www.astronomical.org/constellationsCopy/pic.html"/>
    <hyperlink ref="D1" r:id="rId2" display="https://www.astronomical.org/constellationsCopy/pic.html"/>
  </hyperlinks>
  <pageMargins left="0.7" right="0.7" top="0.75" bottom="0.75" header="0.3" footer="0.3"/>
  <drawing r:id="rId3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workbookViewId="0">
      <selection activeCell="I15" sqref="I15"/>
    </sheetView>
  </sheetViews>
  <sheetFormatPr defaultRowHeight="15" x14ac:dyDescent="0.25"/>
  <cols>
    <col min="1" max="1" width="12.42578125" customWidth="1"/>
    <col min="2" max="2" width="17.28515625" customWidth="1"/>
    <col min="3" max="3" width="18.28515625" customWidth="1"/>
    <col min="4" max="4" width="12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3080</v>
      </c>
      <c r="B3" s="8" t="s">
        <v>3081</v>
      </c>
      <c r="C3" s="8" t="s">
        <v>3082</v>
      </c>
      <c r="D3" s="9">
        <v>12844</v>
      </c>
    </row>
    <row r="4" spans="1:5" x14ac:dyDescent="0.25">
      <c r="A4" s="13" t="s">
        <v>3083</v>
      </c>
      <c r="B4" s="8" t="s">
        <v>3084</v>
      </c>
      <c r="C4" s="8" t="s">
        <v>3085</v>
      </c>
      <c r="D4" s="9">
        <v>31107</v>
      </c>
    </row>
    <row r="5" spans="1:5" x14ac:dyDescent="0.25">
      <c r="A5" s="13" t="s">
        <v>3086</v>
      </c>
      <c r="B5" s="8" t="s">
        <v>3087</v>
      </c>
      <c r="C5" s="8" t="s">
        <v>3088</v>
      </c>
      <c r="D5" s="9">
        <v>20546</v>
      </c>
    </row>
    <row r="6" spans="1:5" x14ac:dyDescent="0.25">
      <c r="A6" s="13" t="s">
        <v>3089</v>
      </c>
      <c r="B6" s="8" t="s">
        <v>3090</v>
      </c>
      <c r="C6" s="8" t="s">
        <v>3091</v>
      </c>
      <c r="D6" s="9">
        <v>26390</v>
      </c>
    </row>
    <row r="7" spans="1:5" x14ac:dyDescent="0.25">
      <c r="A7" s="13" t="s">
        <v>3092</v>
      </c>
      <c r="B7" s="8" t="s">
        <v>3093</v>
      </c>
      <c r="C7" s="8" t="s">
        <v>3094</v>
      </c>
      <c r="D7" s="9">
        <v>45413</v>
      </c>
    </row>
    <row r="8" spans="1:5" x14ac:dyDescent="0.25">
      <c r="A8" s="24"/>
      <c r="B8" s="24"/>
      <c r="C8" s="24"/>
      <c r="D8" s="24"/>
      <c r="E8" s="14"/>
    </row>
    <row r="9" spans="1:5" x14ac:dyDescent="0.25">
      <c r="B9">
        <f>AVERAGE(4,3,3,3,4)</f>
        <v>3.4</v>
      </c>
      <c r="C9">
        <f>AVERAGE(-62,-64,-61,-62,-63)</f>
        <v>-62.4</v>
      </c>
    </row>
  </sheetData>
  <mergeCells count="4">
    <mergeCell ref="B1:B2"/>
    <mergeCell ref="C1:C2"/>
    <mergeCell ref="D1:D2"/>
    <mergeCell ref="A8:D8"/>
  </mergeCells>
  <hyperlinks>
    <hyperlink ref="A2" r:id="rId1" display="https://www.astronomical.org/constellationsCopy/ret.html"/>
    <hyperlink ref="D1" r:id="rId2" display="https://www.astronomical.org/constellationsCopy/ret.html"/>
  </hyperlinks>
  <pageMargins left="0.7" right="0.7" top="0.75" bottom="0.75" header="0.3" footer="0.3"/>
  <drawing r:id="rId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5"/>
  <sheetViews>
    <sheetView topLeftCell="A3" workbookViewId="0">
      <selection activeCell="I12" sqref="I12"/>
    </sheetView>
  </sheetViews>
  <sheetFormatPr defaultRowHeight="15" x14ac:dyDescent="0.25"/>
  <cols>
    <col min="1" max="1" width="11.28515625" customWidth="1"/>
    <col min="2" max="2" width="17.5703125" customWidth="1"/>
    <col min="3" max="3" width="18.28515625" customWidth="1"/>
    <col min="4" max="4" width="13.7109375" customWidth="1"/>
  </cols>
  <sheetData>
    <row r="1" spans="1:4" ht="28.5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43.15" customHeight="1" x14ac:dyDescent="0.25">
      <c r="A2" s="7" t="s">
        <v>34</v>
      </c>
      <c r="B2" s="19"/>
      <c r="C2" s="19"/>
      <c r="D2" s="21"/>
    </row>
    <row r="3" spans="1:4" x14ac:dyDescent="0.25">
      <c r="A3" s="4" t="s">
        <v>3095</v>
      </c>
      <c r="B3" s="1" t="s">
        <v>3096</v>
      </c>
      <c r="C3" s="1" t="s">
        <v>3097</v>
      </c>
      <c r="D3" s="3">
        <v>11414</v>
      </c>
    </row>
    <row r="4" spans="1:4" x14ac:dyDescent="0.25">
      <c r="A4" s="4" t="s">
        <v>3098</v>
      </c>
      <c r="B4" s="1" t="s">
        <v>3099</v>
      </c>
      <c r="C4" s="1" t="s">
        <v>3100</v>
      </c>
      <c r="D4" s="3">
        <v>13606</v>
      </c>
    </row>
    <row r="5" spans="1:4" x14ac:dyDescent="0.25">
      <c r="A5" s="4" t="s">
        <v>3101</v>
      </c>
      <c r="B5" s="1" t="s">
        <v>3102</v>
      </c>
      <c r="C5" s="1" t="s">
        <v>3103</v>
      </c>
      <c r="D5" s="3">
        <v>15067</v>
      </c>
    </row>
    <row r="6" spans="1:4" x14ac:dyDescent="0.25">
      <c r="A6" s="4" t="s">
        <v>3104</v>
      </c>
      <c r="B6" s="1" t="s">
        <v>3105</v>
      </c>
      <c r="C6" s="1" t="s">
        <v>3106</v>
      </c>
      <c r="D6" s="3">
        <v>20911</v>
      </c>
    </row>
    <row r="7" spans="1:4" x14ac:dyDescent="0.25">
      <c r="A7" s="4" t="s">
        <v>3107</v>
      </c>
      <c r="B7" s="1" t="s">
        <v>3108</v>
      </c>
      <c r="C7" s="1" t="s">
        <v>3109</v>
      </c>
      <c r="D7" s="3">
        <v>45778</v>
      </c>
    </row>
    <row r="8" spans="1:4" x14ac:dyDescent="0.25">
      <c r="A8" s="4" t="s">
        <v>3110</v>
      </c>
      <c r="B8" s="1" t="s">
        <v>3111</v>
      </c>
      <c r="C8" s="1" t="s">
        <v>3112</v>
      </c>
      <c r="D8" s="3">
        <v>46143</v>
      </c>
    </row>
    <row r="9" spans="1:4" x14ac:dyDescent="0.25">
      <c r="A9" s="4" t="s">
        <v>3113</v>
      </c>
      <c r="B9" s="1" t="s">
        <v>3114</v>
      </c>
      <c r="C9" s="1" t="s">
        <v>3115</v>
      </c>
      <c r="D9" s="3">
        <v>11444</v>
      </c>
    </row>
    <row r="10" spans="1:4" x14ac:dyDescent="0.25">
      <c r="A10" s="4" t="s">
        <v>3116</v>
      </c>
      <c r="B10" s="1" t="s">
        <v>3117</v>
      </c>
      <c r="C10" s="1" t="s">
        <v>3118</v>
      </c>
      <c r="D10" s="3">
        <v>11444</v>
      </c>
    </row>
    <row r="11" spans="1:4" x14ac:dyDescent="0.25">
      <c r="A11" s="4" t="s">
        <v>3119</v>
      </c>
      <c r="B11" s="1" t="s">
        <v>3120</v>
      </c>
      <c r="C11" s="1" t="s">
        <v>3121</v>
      </c>
      <c r="D11" s="3">
        <v>15462</v>
      </c>
    </row>
    <row r="12" spans="1:4" x14ac:dyDescent="0.25">
      <c r="A12" s="4" t="s">
        <v>3122</v>
      </c>
      <c r="B12" s="1" t="s">
        <v>3123</v>
      </c>
      <c r="C12" s="1" t="s">
        <v>3124</v>
      </c>
      <c r="D12" s="3">
        <v>18384</v>
      </c>
    </row>
    <row r="13" spans="1:4" x14ac:dyDescent="0.25">
      <c r="A13" s="4" t="s">
        <v>3125</v>
      </c>
      <c r="B13" s="1" t="s">
        <v>3126</v>
      </c>
      <c r="C13" s="1" t="s">
        <v>3127</v>
      </c>
      <c r="D13" s="3">
        <v>32994</v>
      </c>
    </row>
    <row r="15" spans="1:4" x14ac:dyDescent="0.25">
      <c r="B15">
        <v>8.6</v>
      </c>
      <c r="C15">
        <v>-31.45</v>
      </c>
    </row>
  </sheetData>
  <mergeCells count="3">
    <mergeCell ref="B1:B2"/>
    <mergeCell ref="C1:C2"/>
    <mergeCell ref="D1:D2"/>
  </mergeCells>
  <hyperlinks>
    <hyperlink ref="A2" r:id="rId1" display="https://www.astronomical.org/constellationsCopy/scl.html"/>
    <hyperlink ref="D1" r:id="rId2" display="https://www.astronomical.org/constellationsCopy/scl.html"/>
  </hyperlinks>
  <pageMargins left="0.7" right="0.7" top="0.75" bottom="0.75" header="0.3" footer="0.3"/>
  <drawing r:id="rId3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topLeftCell="A2" workbookViewId="0">
      <selection activeCell="D12" sqref="D12"/>
    </sheetView>
  </sheetViews>
  <sheetFormatPr defaultRowHeight="15" x14ac:dyDescent="0.25"/>
  <cols>
    <col min="1" max="1" width="13.85546875" customWidth="1"/>
    <col min="2" max="2" width="18" customWidth="1"/>
    <col min="3" max="3" width="16.28515625" customWidth="1"/>
    <col min="4" max="4" width="14.140625" customWidth="1"/>
  </cols>
  <sheetData>
    <row r="1" spans="1:5" ht="30" x14ac:dyDescent="0.25">
      <c r="A1" s="12" t="s">
        <v>33</v>
      </c>
      <c r="B1" s="22" t="s">
        <v>35</v>
      </c>
      <c r="C1" s="22" t="s">
        <v>36</v>
      </c>
      <c r="D1" s="20" t="s">
        <v>37</v>
      </c>
    </row>
    <row r="2" spans="1:5" ht="43.15" customHeight="1" x14ac:dyDescent="0.25">
      <c r="A2" s="7" t="s">
        <v>34</v>
      </c>
      <c r="B2" s="23"/>
      <c r="C2" s="23"/>
      <c r="D2" s="21"/>
    </row>
    <row r="3" spans="1:5" x14ac:dyDescent="0.25">
      <c r="A3" s="13" t="s">
        <v>3128</v>
      </c>
      <c r="B3" s="8" t="s">
        <v>3129</v>
      </c>
      <c r="C3" s="8" t="s">
        <v>3130</v>
      </c>
      <c r="D3" s="9">
        <v>18688</v>
      </c>
    </row>
    <row r="4" spans="1:5" ht="30" x14ac:dyDescent="0.25">
      <c r="A4" s="13" t="s">
        <v>3131</v>
      </c>
      <c r="B4" s="8" t="s">
        <v>3132</v>
      </c>
      <c r="C4" s="8" t="s">
        <v>3133</v>
      </c>
      <c r="D4" s="9">
        <v>31868</v>
      </c>
    </row>
    <row r="5" spans="1:5" x14ac:dyDescent="0.25">
      <c r="A5" s="13" t="s">
        <v>3134</v>
      </c>
      <c r="B5" s="8" t="s">
        <v>3135</v>
      </c>
      <c r="C5" s="8" t="s">
        <v>3136</v>
      </c>
      <c r="D5" s="9">
        <v>32964</v>
      </c>
    </row>
    <row r="6" spans="1:5" ht="30" x14ac:dyDescent="0.25">
      <c r="A6" s="13" t="s">
        <v>3137</v>
      </c>
      <c r="B6" s="8" t="s">
        <v>3138</v>
      </c>
      <c r="C6" s="8" t="s">
        <v>3139</v>
      </c>
      <c r="D6" s="9">
        <v>34425</v>
      </c>
    </row>
    <row r="7" spans="1:5" ht="30" x14ac:dyDescent="0.25">
      <c r="A7" s="13" t="s">
        <v>3140</v>
      </c>
      <c r="B7" s="8" t="s">
        <v>3141</v>
      </c>
      <c r="C7" s="8" t="s">
        <v>3142</v>
      </c>
      <c r="D7" s="9">
        <v>12905</v>
      </c>
    </row>
    <row r="8" spans="1:5" x14ac:dyDescent="0.25">
      <c r="A8" s="24"/>
      <c r="B8" s="24"/>
      <c r="C8" s="24"/>
      <c r="D8" s="24"/>
      <c r="E8" s="14"/>
    </row>
    <row r="9" spans="1:5" x14ac:dyDescent="0.25">
      <c r="B9">
        <f>AVERAGE(18,18,19,20,19)</f>
        <v>18.8</v>
      </c>
      <c r="C9">
        <f>AVERAGE(-45,-52,-48,-52,-56)</f>
        <v>-50.6</v>
      </c>
    </row>
  </sheetData>
  <mergeCells count="4">
    <mergeCell ref="B1:B2"/>
    <mergeCell ref="C1:C2"/>
    <mergeCell ref="D1:D2"/>
    <mergeCell ref="A8:D8"/>
  </mergeCells>
  <hyperlinks>
    <hyperlink ref="A2" r:id="rId1" display="https://www.astronomical.org/constellationsCopy/tel.html"/>
    <hyperlink ref="D1" r:id="rId2" display="https://www.astronomical.org/constellationsCopy/tel.html"/>
  </hyperlinks>
  <pageMargins left="0.7" right="0.7" top="0.75" bottom="0.75" header="0.3" footer="0.3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4"/>
  <sheetViews>
    <sheetView workbookViewId="0">
      <selection activeCell="C3" sqref="C3:C12"/>
    </sheetView>
  </sheetViews>
  <sheetFormatPr defaultRowHeight="15" x14ac:dyDescent="0.25"/>
  <cols>
    <col min="1" max="1" width="20.42578125" customWidth="1"/>
    <col min="2" max="2" width="18.5703125" customWidth="1"/>
    <col min="3" max="3" width="19.140625" customWidth="1"/>
  </cols>
  <sheetData>
    <row r="1" spans="1:4" x14ac:dyDescent="0.25">
      <c r="A1" s="6" t="s">
        <v>33</v>
      </c>
      <c r="B1" s="18" t="s">
        <v>35</v>
      </c>
      <c r="C1" s="18" t="s">
        <v>36</v>
      </c>
      <c r="D1" s="20" t="s">
        <v>37</v>
      </c>
    </row>
    <row r="2" spans="1:4" ht="57.6" customHeight="1" x14ac:dyDescent="0.25">
      <c r="A2" s="7" t="s">
        <v>34</v>
      </c>
      <c r="B2" s="19"/>
      <c r="C2" s="19"/>
      <c r="D2" s="21"/>
    </row>
    <row r="3" spans="1:4" x14ac:dyDescent="0.25">
      <c r="A3" s="1" t="s">
        <v>230</v>
      </c>
      <c r="B3" s="1" t="s">
        <v>231</v>
      </c>
      <c r="C3" s="1" t="s">
        <v>232</v>
      </c>
      <c r="D3" s="3">
        <v>27030</v>
      </c>
    </row>
    <row r="4" spans="1:4" x14ac:dyDescent="0.25">
      <c r="A4" s="4" t="s">
        <v>259</v>
      </c>
      <c r="B4" s="1" t="s">
        <v>233</v>
      </c>
      <c r="C4" s="1" t="s">
        <v>234</v>
      </c>
      <c r="D4" s="5">
        <v>45598</v>
      </c>
    </row>
    <row r="5" spans="1:4" x14ac:dyDescent="0.25">
      <c r="A5" s="4" t="s">
        <v>235</v>
      </c>
      <c r="B5" s="1" t="s">
        <v>236</v>
      </c>
      <c r="C5" s="1" t="s">
        <v>237</v>
      </c>
      <c r="D5" s="5">
        <v>45294</v>
      </c>
    </row>
    <row r="6" spans="1:4" x14ac:dyDescent="0.25">
      <c r="A6" s="4" t="s">
        <v>238</v>
      </c>
      <c r="B6" s="1" t="s">
        <v>239</v>
      </c>
      <c r="C6" s="1" t="s">
        <v>240</v>
      </c>
      <c r="D6" s="3">
        <v>17958</v>
      </c>
    </row>
    <row r="7" spans="1:4" x14ac:dyDescent="0.25">
      <c r="A7" s="4" t="s">
        <v>241</v>
      </c>
      <c r="B7" s="1" t="s">
        <v>242</v>
      </c>
      <c r="C7" s="1" t="s">
        <v>243</v>
      </c>
      <c r="D7" s="3">
        <v>32933</v>
      </c>
    </row>
    <row r="8" spans="1:4" x14ac:dyDescent="0.25">
      <c r="A8" s="4" t="s">
        <v>244</v>
      </c>
      <c r="B8" s="1" t="s">
        <v>245</v>
      </c>
      <c r="C8" s="1" t="s">
        <v>246</v>
      </c>
      <c r="D8" s="3">
        <v>35490</v>
      </c>
    </row>
    <row r="9" spans="1:4" x14ac:dyDescent="0.25">
      <c r="A9" s="4" t="s">
        <v>247</v>
      </c>
      <c r="B9" s="1" t="s">
        <v>248</v>
      </c>
      <c r="C9" s="1" t="s">
        <v>249</v>
      </c>
      <c r="D9" s="5">
        <v>45630</v>
      </c>
    </row>
    <row r="10" spans="1:4" x14ac:dyDescent="0.25">
      <c r="A10" s="4" t="s">
        <v>250</v>
      </c>
      <c r="B10" s="1" t="s">
        <v>251</v>
      </c>
      <c r="C10" s="1" t="s">
        <v>252</v>
      </c>
      <c r="D10" s="3">
        <v>16893</v>
      </c>
    </row>
    <row r="11" spans="1:4" x14ac:dyDescent="0.25">
      <c r="A11" s="4" t="s">
        <v>253</v>
      </c>
      <c r="B11" s="1" t="s">
        <v>254</v>
      </c>
      <c r="C11" s="1" t="s">
        <v>255</v>
      </c>
      <c r="D11" s="3">
        <v>17288</v>
      </c>
    </row>
    <row r="12" spans="1:4" x14ac:dyDescent="0.25">
      <c r="A12" s="4" t="s">
        <v>256</v>
      </c>
      <c r="B12" s="1" t="s">
        <v>257</v>
      </c>
      <c r="C12" s="1" t="s">
        <v>258</v>
      </c>
      <c r="D12" s="3">
        <v>19115</v>
      </c>
    </row>
    <row r="14" spans="1:4" x14ac:dyDescent="0.25">
      <c r="B14">
        <v>22.2</v>
      </c>
      <c r="C14">
        <v>-45</v>
      </c>
    </row>
  </sheetData>
  <mergeCells count="3">
    <mergeCell ref="B1:B2"/>
    <mergeCell ref="C1:C2"/>
    <mergeCell ref="D1:D2"/>
  </mergeCells>
  <hyperlinks>
    <hyperlink ref="A2" r:id="rId1" display="https://www.astronomical.org/constellationsCopy/gru.html"/>
    <hyperlink ref="D1" r:id="rId2" display="https://www.astronomical.org/constellationsCopy/gru.html"/>
  </hyperlinks>
  <pageMargins left="0.7" right="0.7" top="0.75" bottom="0.75" header="0.3" footer="0.3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88</vt:i4>
      </vt:variant>
    </vt:vector>
  </HeadingPairs>
  <TitlesOfParts>
    <vt:vector size="88" baseType="lpstr">
      <vt:lpstr>canis major</vt:lpstr>
      <vt:lpstr>canis minör</vt:lpstr>
      <vt:lpstr>lepus</vt:lpstr>
      <vt:lpstr>monoceros</vt:lpstr>
      <vt:lpstr>orion</vt:lpstr>
      <vt:lpstr>apus</vt:lpstr>
      <vt:lpstr>chamaeleon</vt:lpstr>
      <vt:lpstr>dorado</vt:lpstr>
      <vt:lpstr>grus</vt:lpstr>
      <vt:lpstr>hydrus</vt:lpstr>
      <vt:lpstr>ındus</vt:lpstr>
      <vt:lpstr>musca</vt:lpstr>
      <vt:lpstr>pavo</vt:lpstr>
      <vt:lpstr>phoneıx</vt:lpstr>
      <vt:lpstr>tucana</vt:lpstr>
      <vt:lpstr>volans</vt:lpstr>
      <vt:lpstr>aquarıus</vt:lpstr>
      <vt:lpstr>arıes</vt:lpstr>
      <vt:lpstr>cancer</vt:lpstr>
      <vt:lpstr>caprıcornus</vt:lpstr>
      <vt:lpstr>gemini</vt:lpstr>
      <vt:lpstr>leo</vt:lpstr>
      <vt:lpstr>libra</vt:lpstr>
      <vt:lpstr>pisces</vt:lpstr>
      <vt:lpstr>sagittarius</vt:lpstr>
      <vt:lpstr>scorpius</vt:lpstr>
      <vt:lpstr>taurus</vt:lpstr>
      <vt:lpstr>virgo</vt:lpstr>
      <vt:lpstr>bootes</vt:lpstr>
      <vt:lpstr>camelopardalis</vt:lpstr>
      <vt:lpstr>canes venatici</vt:lpstr>
      <vt:lpstr>coma berenices</vt:lpstr>
      <vt:lpstr>corona borealis</vt:lpstr>
      <vt:lpstr>draco</vt:lpstr>
      <vt:lpstr>leo minor</vt:lpstr>
      <vt:lpstr>lynx</vt:lpstr>
      <vt:lpstr>ursa major</vt:lpstr>
      <vt:lpstr>ursa minor</vt:lpstr>
      <vt:lpstr>carina</vt:lpstr>
      <vt:lpstr>columba</vt:lpstr>
      <vt:lpstr>delphinus</vt:lpstr>
      <vt:lpstr>equuleus</vt:lpstr>
      <vt:lpstr>eridanus</vt:lpstr>
      <vt:lpstr>Piscis Austrinus</vt:lpstr>
      <vt:lpstr>puppis</vt:lpstr>
      <vt:lpstr>pyxis</vt:lpstr>
      <vt:lpstr>vela</vt:lpstr>
      <vt:lpstr>aquila</vt:lpstr>
      <vt:lpstr>ara</vt:lpstr>
      <vt:lpstr>centaurus</vt:lpstr>
      <vt:lpstr>corona australis</vt:lpstr>
      <vt:lpstr>corvus</vt:lpstr>
      <vt:lpstr>crater</vt:lpstr>
      <vt:lpstr>crux</vt:lpstr>
      <vt:lpstr>cygnus</vt:lpstr>
      <vt:lpstr>hercules</vt:lpstr>
      <vt:lpstr>hydra</vt:lpstr>
      <vt:lpstr>lupus</vt:lpstr>
      <vt:lpstr>lyra</vt:lpstr>
      <vt:lpstr>ophiuchus</vt:lpstr>
      <vt:lpstr>sagitta</vt:lpstr>
      <vt:lpstr>scutum</vt:lpstr>
      <vt:lpstr>serpens</vt:lpstr>
      <vt:lpstr>sextans</vt:lpstr>
      <vt:lpstr>Triangulum Australe</vt:lpstr>
      <vt:lpstr>vulpecula</vt:lpstr>
      <vt:lpstr>Andromeda </vt:lpstr>
      <vt:lpstr>  Auriga</vt:lpstr>
      <vt:lpstr>Cassiopeia</vt:lpstr>
      <vt:lpstr>  Cepheus </vt:lpstr>
      <vt:lpstr>Cetus </vt:lpstr>
      <vt:lpstr>  Lacerta</vt:lpstr>
      <vt:lpstr>Pegasus</vt:lpstr>
      <vt:lpstr>perseus</vt:lpstr>
      <vt:lpstr>triangulum</vt:lpstr>
      <vt:lpstr>antlia</vt:lpstr>
      <vt:lpstr>caelum</vt:lpstr>
      <vt:lpstr>circinus</vt:lpstr>
      <vt:lpstr>fornax</vt:lpstr>
      <vt:lpstr>horologium</vt:lpstr>
      <vt:lpstr>mensa</vt:lpstr>
      <vt:lpstr>microscopium</vt:lpstr>
      <vt:lpstr>norma</vt:lpstr>
      <vt:lpstr>octans</vt:lpstr>
      <vt:lpstr>pictor</vt:lpstr>
      <vt:lpstr>reticulum</vt:lpstr>
      <vt:lpstr>sculptor</vt:lpstr>
      <vt:lpstr>telescopium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2006-09-26T09:04:32Z</dcterms:created>
  <dcterms:modified xsi:type="dcterms:W3CDTF">2025-03-11T18:09:15Z</dcterms:modified>
</cp:coreProperties>
</file>